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1000" firstSheet="7" activeTab="27"/>
  </bookViews>
  <sheets>
    <sheet name="封面" sheetId="164" r:id="rId1"/>
    <sheet name="附表1-1" sheetId="19" r:id="rId2"/>
    <sheet name="附表1-2" sheetId="21" r:id="rId3"/>
    <sheet name="附表1-3" sheetId="165" r:id="rId4"/>
    <sheet name="附表1-4" sheetId="22" r:id="rId5"/>
    <sheet name="附表1-5" sheetId="23" r:id="rId6"/>
    <sheet name="附表1-6" sheetId="24" r:id="rId7"/>
    <sheet name="附表1-7" sheetId="168" r:id="rId8"/>
    <sheet name="附表1-8" sheetId="169" r:id="rId9"/>
    <sheet name="附表1-9" sheetId="25" r:id="rId10"/>
    <sheet name="附表1-10" sheetId="26" r:id="rId11"/>
    <sheet name="附表1-11" sheetId="27" r:id="rId12"/>
    <sheet name="附表1-12" sheetId="166" r:id="rId13"/>
    <sheet name="附表1-13" sheetId="29" r:id="rId14"/>
    <sheet name="附表1-14" sheetId="28" r:id="rId15"/>
    <sheet name="附表1-15" sheetId="30" r:id="rId16"/>
    <sheet name="附表1-16" sheetId="31" r:id="rId17"/>
    <sheet name="附表1-17" sheetId="32" r:id="rId18"/>
    <sheet name="附表1-18" sheetId="33" r:id="rId19"/>
    <sheet name="附表1-19" sheetId="34" r:id="rId20"/>
    <sheet name="附表1-20" sheetId="35" r:id="rId21"/>
    <sheet name="附表1-21" sheetId="36" r:id="rId22"/>
    <sheet name="附表1-22" sheetId="37" r:id="rId23"/>
    <sheet name="附表1-23" sheetId="96" r:id="rId24"/>
    <sheet name="附表5-1" sheetId="158" r:id="rId25"/>
    <sheet name="附表5-2" sheetId="159" r:id="rId26"/>
    <sheet name="附表5-3" sheetId="160" r:id="rId27"/>
    <sheet name="附表5-4" sheetId="167" r:id="rId28"/>
  </sheets>
  <externalReferences>
    <externalReference r:id="rId29"/>
    <externalReference r:id="rId30"/>
  </externalReferences>
  <definedNames>
    <definedName name="_xlnm._FilterDatabase" localSheetId="4" hidden="1">'附表1-4'!$A$6:$E$1275</definedName>
    <definedName name="_xlnm._FilterDatabase" localSheetId="6" hidden="1">'附表1-6'!$A$4:$E$80</definedName>
    <definedName name="_Order1" hidden="1">255</definedName>
    <definedName name="_Order2" hidden="1">255</definedName>
    <definedName name="Database" localSheetId="12">#REF!</definedName>
    <definedName name="Database" localSheetId="3">#REF!</definedName>
    <definedName name="Database" localSheetId="7">#REF!</definedName>
    <definedName name="Database" localSheetId="25">#REF!</definedName>
    <definedName name="Database" localSheetId="27">#REF!</definedName>
    <definedName name="Database">#REF!</definedName>
    <definedName name="database2" localSheetId="12">#REF!</definedName>
    <definedName name="database2" localSheetId="3">#REF!</definedName>
    <definedName name="database2" localSheetId="7">#REF!</definedName>
    <definedName name="database2" localSheetId="25">#REF!</definedName>
    <definedName name="database2" localSheetId="27">#REF!</definedName>
    <definedName name="database2">#REF!</definedName>
    <definedName name="database3" localSheetId="12">#REF!</definedName>
    <definedName name="database3" localSheetId="3">#REF!</definedName>
    <definedName name="database3" localSheetId="7">#REF!</definedName>
    <definedName name="database3" localSheetId="25">#REF!</definedName>
    <definedName name="database3" localSheetId="27">#REF!</definedName>
    <definedName name="database3">#REF!</definedName>
    <definedName name="gxxe2003">'[1]P1012001'!$A$6:$E$117</definedName>
    <definedName name="hhhh" localSheetId="12">#REF!</definedName>
    <definedName name="hhhh" localSheetId="3">#REF!</definedName>
    <definedName name="hhhh" localSheetId="7">#REF!</definedName>
    <definedName name="hhhh" localSheetId="25">#REF!</definedName>
    <definedName name="hhhh" localSheetId="27">#REF!</definedName>
    <definedName name="hhhh">#REF!</definedName>
    <definedName name="kkkk" localSheetId="12">#REF!</definedName>
    <definedName name="kkkk" localSheetId="3">#REF!</definedName>
    <definedName name="kkkk" localSheetId="7">#REF!</definedName>
    <definedName name="kkkk" localSheetId="25">#REF!</definedName>
    <definedName name="kkkk" localSheetId="27">#REF!</definedName>
    <definedName name="kkkk">#REF!</definedName>
    <definedName name="_xlnm.Print_Area" localSheetId="0">封面!$A$1:$C$37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'附表1-20'!$1:$4</definedName>
    <definedName name="_xlnm.Print_Titles" localSheetId="21">'附表1-21'!$1:$4</definedName>
    <definedName name="_xlnm.Print_Titles" localSheetId="22">'附表1-22'!$1:$4</definedName>
    <definedName name="_xlnm.Print_Titles" localSheetId="23">'附表1-23'!$1:$5</definedName>
    <definedName name="_xlnm.Print_Titles" localSheetId="3">'附表1-3'!$1:$4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9">'附表1-9'!$1:$4</definedName>
    <definedName name="_xlnm.Print_Titles">#N/A</definedName>
    <definedName name="UU" localSheetId="12">#REF!</definedName>
    <definedName name="UU" localSheetId="3">#REF!</definedName>
    <definedName name="UU" localSheetId="7">#REF!</definedName>
    <definedName name="UU" localSheetId="25">#REF!</definedName>
    <definedName name="UU" localSheetId="27">#REF!</definedName>
    <definedName name="UU">#REF!</definedName>
    <definedName name="YY" localSheetId="12">#REF!</definedName>
    <definedName name="YY" localSheetId="3">#REF!</definedName>
    <definedName name="YY" localSheetId="7">#REF!</definedName>
    <definedName name="YY" localSheetId="25">#REF!</definedName>
    <definedName name="YY" localSheetId="27">#REF!</definedName>
    <definedName name="YY">#REF!</definedName>
    <definedName name="地区名称" localSheetId="12">#REF!</definedName>
    <definedName name="地区名称" localSheetId="3">#REF!</definedName>
    <definedName name="地区名称" localSheetId="7">#REF!</definedName>
    <definedName name="地区名称" localSheetId="25">#REF!</definedName>
    <definedName name="地区名称" localSheetId="27">#REF!</definedName>
    <definedName name="地区名称">#REF!</definedName>
    <definedName name="福州" localSheetId="12">#REF!</definedName>
    <definedName name="福州" localSheetId="3">#REF!</definedName>
    <definedName name="福州" localSheetId="7">#REF!</definedName>
    <definedName name="福州" localSheetId="25">#REF!</definedName>
    <definedName name="福州" localSheetId="27">#REF!</definedName>
    <definedName name="福州">#REF!</definedName>
    <definedName name="汇率" localSheetId="12">#REF!</definedName>
    <definedName name="汇率" localSheetId="3">#REF!</definedName>
    <definedName name="汇率" localSheetId="7">#REF!</definedName>
    <definedName name="汇率" localSheetId="25">#REF!</definedName>
    <definedName name="汇率" localSheetId="27">#REF!</definedName>
    <definedName name="汇率">#REF!</definedName>
    <definedName name="全额差额比例" localSheetId="12">'[2]C01-1'!#REF!</definedName>
    <definedName name="全额差额比例" localSheetId="3">'[2]C01-1'!#REF!</definedName>
    <definedName name="全额差额比例" localSheetId="7">'[2]C01-1'!#REF!</definedName>
    <definedName name="全额差额比例" localSheetId="8">'[2]C01-1'!#REF!</definedName>
    <definedName name="全额差额比例" localSheetId="27">'[2]C01-1'!#REF!</definedName>
    <definedName name="全额差额比例">'[2]C01-1'!#REF!</definedName>
    <definedName name="生产列1" localSheetId="12">#REF!</definedName>
    <definedName name="生产列1" localSheetId="3">#REF!</definedName>
    <definedName name="生产列1" localSheetId="7">#REF!</definedName>
    <definedName name="生产列1" localSheetId="25">#REF!</definedName>
    <definedName name="生产列1" localSheetId="27">#REF!</definedName>
    <definedName name="生产列1">#REF!</definedName>
    <definedName name="生产列11" localSheetId="12">#REF!</definedName>
    <definedName name="生产列11" localSheetId="3">#REF!</definedName>
    <definedName name="生产列11" localSheetId="7">#REF!</definedName>
    <definedName name="生产列11" localSheetId="25">#REF!</definedName>
    <definedName name="生产列11" localSheetId="27">#REF!</definedName>
    <definedName name="生产列11">#REF!</definedName>
    <definedName name="生产列15" localSheetId="12">#REF!</definedName>
    <definedName name="生产列15" localSheetId="3">#REF!</definedName>
    <definedName name="生产列15" localSheetId="7">#REF!</definedName>
    <definedName name="生产列15" localSheetId="25">#REF!</definedName>
    <definedName name="生产列15" localSheetId="27">#REF!</definedName>
    <definedName name="生产列15">#REF!</definedName>
    <definedName name="生产列16" localSheetId="12">#REF!</definedName>
    <definedName name="生产列16" localSheetId="3">#REF!</definedName>
    <definedName name="生产列16" localSheetId="7">#REF!</definedName>
    <definedName name="生产列16" localSheetId="25">#REF!</definedName>
    <definedName name="生产列16" localSheetId="27">#REF!</definedName>
    <definedName name="生产列16">#REF!</definedName>
    <definedName name="生产列17" localSheetId="12">#REF!</definedName>
    <definedName name="生产列17" localSheetId="3">#REF!</definedName>
    <definedName name="生产列17" localSheetId="7">#REF!</definedName>
    <definedName name="生产列17" localSheetId="25">#REF!</definedName>
    <definedName name="生产列17" localSheetId="27">#REF!</definedName>
    <definedName name="生产列17">#REF!</definedName>
    <definedName name="生产列19" localSheetId="12">#REF!</definedName>
    <definedName name="生产列19" localSheetId="3">#REF!</definedName>
    <definedName name="生产列19" localSheetId="7">#REF!</definedName>
    <definedName name="生产列19" localSheetId="25">#REF!</definedName>
    <definedName name="生产列19" localSheetId="27">#REF!</definedName>
    <definedName name="生产列19">#REF!</definedName>
    <definedName name="生产列2" localSheetId="12">#REF!</definedName>
    <definedName name="生产列2" localSheetId="3">#REF!</definedName>
    <definedName name="生产列2" localSheetId="7">#REF!</definedName>
    <definedName name="生产列2" localSheetId="25">#REF!</definedName>
    <definedName name="生产列2" localSheetId="27">#REF!</definedName>
    <definedName name="生产列2">#REF!</definedName>
    <definedName name="生产列20" localSheetId="12">#REF!</definedName>
    <definedName name="生产列20" localSheetId="3">#REF!</definedName>
    <definedName name="生产列20" localSheetId="7">#REF!</definedName>
    <definedName name="生产列20" localSheetId="25">#REF!</definedName>
    <definedName name="生产列20" localSheetId="27">#REF!</definedName>
    <definedName name="生产列20">#REF!</definedName>
    <definedName name="生产列3" localSheetId="12">#REF!</definedName>
    <definedName name="生产列3" localSheetId="3">#REF!</definedName>
    <definedName name="生产列3" localSheetId="7">#REF!</definedName>
    <definedName name="生产列3" localSheetId="25">#REF!</definedName>
    <definedName name="生产列3" localSheetId="27">#REF!</definedName>
    <definedName name="生产列3">#REF!</definedName>
    <definedName name="生产列4" localSheetId="12">#REF!</definedName>
    <definedName name="生产列4" localSheetId="3">#REF!</definedName>
    <definedName name="生产列4" localSheetId="7">#REF!</definedName>
    <definedName name="生产列4" localSheetId="25">#REF!</definedName>
    <definedName name="生产列4" localSheetId="27">#REF!</definedName>
    <definedName name="生产列4">#REF!</definedName>
    <definedName name="生产列5" localSheetId="12">#REF!</definedName>
    <definedName name="生产列5" localSheetId="3">#REF!</definedName>
    <definedName name="生产列5" localSheetId="7">#REF!</definedName>
    <definedName name="生产列5" localSheetId="25">#REF!</definedName>
    <definedName name="生产列5" localSheetId="27">#REF!</definedName>
    <definedName name="生产列5">#REF!</definedName>
    <definedName name="生产列6" localSheetId="12">#REF!</definedName>
    <definedName name="生产列6" localSheetId="3">#REF!</definedName>
    <definedName name="生产列6" localSheetId="7">#REF!</definedName>
    <definedName name="生产列6" localSheetId="25">#REF!</definedName>
    <definedName name="生产列6" localSheetId="27">#REF!</definedName>
    <definedName name="生产列6">#REF!</definedName>
    <definedName name="生产列7" localSheetId="12">#REF!</definedName>
    <definedName name="生产列7" localSheetId="3">#REF!</definedName>
    <definedName name="生产列7" localSheetId="7">#REF!</definedName>
    <definedName name="生产列7" localSheetId="25">#REF!</definedName>
    <definedName name="生产列7" localSheetId="27">#REF!</definedName>
    <definedName name="生产列7">#REF!</definedName>
    <definedName name="生产列8" localSheetId="12">#REF!</definedName>
    <definedName name="生产列8" localSheetId="3">#REF!</definedName>
    <definedName name="生产列8" localSheetId="7">#REF!</definedName>
    <definedName name="生产列8" localSheetId="25">#REF!</definedName>
    <definedName name="生产列8" localSheetId="27">#REF!</definedName>
    <definedName name="生产列8">#REF!</definedName>
    <definedName name="生产列9" localSheetId="12">#REF!</definedName>
    <definedName name="生产列9" localSheetId="3">#REF!</definedName>
    <definedName name="生产列9" localSheetId="7">#REF!</definedName>
    <definedName name="生产列9" localSheetId="25">#REF!</definedName>
    <definedName name="生产列9" localSheetId="27">#REF!</definedName>
    <definedName name="生产列9">#REF!</definedName>
    <definedName name="生产期" localSheetId="12">#REF!</definedName>
    <definedName name="生产期" localSheetId="3">#REF!</definedName>
    <definedName name="生产期" localSheetId="7">#REF!</definedName>
    <definedName name="生产期" localSheetId="25">#REF!</definedName>
    <definedName name="生产期" localSheetId="27">#REF!</definedName>
    <definedName name="生产期">#REF!</definedName>
    <definedName name="生产期1" localSheetId="12">#REF!</definedName>
    <definedName name="生产期1" localSheetId="3">#REF!</definedName>
    <definedName name="生产期1" localSheetId="7">#REF!</definedName>
    <definedName name="生产期1" localSheetId="25">#REF!</definedName>
    <definedName name="生产期1" localSheetId="27">#REF!</definedName>
    <definedName name="生产期1">#REF!</definedName>
    <definedName name="生产期11" localSheetId="12">#REF!</definedName>
    <definedName name="生产期11" localSheetId="3">#REF!</definedName>
    <definedName name="生产期11" localSheetId="7">#REF!</definedName>
    <definedName name="生产期11" localSheetId="25">#REF!</definedName>
    <definedName name="生产期11" localSheetId="27">#REF!</definedName>
    <definedName name="生产期11">#REF!</definedName>
    <definedName name="生产期15" localSheetId="12">#REF!</definedName>
    <definedName name="生产期15" localSheetId="3">#REF!</definedName>
    <definedName name="生产期15" localSheetId="7">#REF!</definedName>
    <definedName name="生产期15" localSheetId="25">#REF!</definedName>
    <definedName name="生产期15" localSheetId="27">#REF!</definedName>
    <definedName name="生产期15">#REF!</definedName>
    <definedName name="生产期16" localSheetId="12">#REF!</definedName>
    <definedName name="生产期16" localSheetId="3">#REF!</definedName>
    <definedName name="生产期16" localSheetId="7">#REF!</definedName>
    <definedName name="生产期16" localSheetId="25">#REF!</definedName>
    <definedName name="生产期16" localSheetId="27">#REF!</definedName>
    <definedName name="生产期16">#REF!</definedName>
    <definedName name="生产期17" localSheetId="12">#REF!</definedName>
    <definedName name="生产期17" localSheetId="3">#REF!</definedName>
    <definedName name="生产期17" localSheetId="7">#REF!</definedName>
    <definedName name="生产期17" localSheetId="25">#REF!</definedName>
    <definedName name="生产期17" localSheetId="27">#REF!</definedName>
    <definedName name="生产期17">#REF!</definedName>
    <definedName name="生产期19" localSheetId="12">#REF!</definedName>
    <definedName name="生产期19" localSheetId="3">#REF!</definedName>
    <definedName name="生产期19" localSheetId="7">#REF!</definedName>
    <definedName name="生产期19" localSheetId="25">#REF!</definedName>
    <definedName name="生产期19" localSheetId="27">#REF!</definedName>
    <definedName name="生产期19">#REF!</definedName>
    <definedName name="生产期2" localSheetId="12">#REF!</definedName>
    <definedName name="生产期2" localSheetId="3">#REF!</definedName>
    <definedName name="生产期2" localSheetId="7">#REF!</definedName>
    <definedName name="生产期2" localSheetId="25">#REF!</definedName>
    <definedName name="生产期2" localSheetId="27">#REF!</definedName>
    <definedName name="生产期2">#REF!</definedName>
    <definedName name="生产期20" localSheetId="12">#REF!</definedName>
    <definedName name="生产期20" localSheetId="3">#REF!</definedName>
    <definedName name="生产期20" localSheetId="7">#REF!</definedName>
    <definedName name="生产期20" localSheetId="25">#REF!</definedName>
    <definedName name="生产期20" localSheetId="27">#REF!</definedName>
    <definedName name="生产期20">#REF!</definedName>
    <definedName name="生产期3" localSheetId="12">#REF!</definedName>
    <definedName name="生产期3" localSheetId="3">#REF!</definedName>
    <definedName name="生产期3" localSheetId="7">#REF!</definedName>
    <definedName name="生产期3" localSheetId="25">#REF!</definedName>
    <definedName name="生产期3" localSheetId="27">#REF!</definedName>
    <definedName name="生产期3">#REF!</definedName>
    <definedName name="生产期4" localSheetId="12">#REF!</definedName>
    <definedName name="生产期4" localSheetId="3">#REF!</definedName>
    <definedName name="生产期4" localSheetId="7">#REF!</definedName>
    <definedName name="生产期4" localSheetId="25">#REF!</definedName>
    <definedName name="生产期4" localSheetId="27">#REF!</definedName>
    <definedName name="生产期4">#REF!</definedName>
    <definedName name="生产期5" localSheetId="12">#REF!</definedName>
    <definedName name="生产期5" localSheetId="3">#REF!</definedName>
    <definedName name="生产期5" localSheetId="7">#REF!</definedName>
    <definedName name="生产期5" localSheetId="25">#REF!</definedName>
    <definedName name="生产期5" localSheetId="27">#REF!</definedName>
    <definedName name="生产期5">#REF!</definedName>
    <definedName name="生产期6" localSheetId="12">#REF!</definedName>
    <definedName name="生产期6" localSheetId="3">#REF!</definedName>
    <definedName name="生产期6" localSheetId="7">#REF!</definedName>
    <definedName name="生产期6" localSheetId="25">#REF!</definedName>
    <definedName name="生产期6" localSheetId="27">#REF!</definedName>
    <definedName name="生产期6">#REF!</definedName>
    <definedName name="生产期7" localSheetId="12">#REF!</definedName>
    <definedName name="生产期7" localSheetId="3">#REF!</definedName>
    <definedName name="生产期7" localSheetId="7">#REF!</definedName>
    <definedName name="生产期7" localSheetId="25">#REF!</definedName>
    <definedName name="生产期7" localSheetId="27">#REF!</definedName>
    <definedName name="生产期7">#REF!</definedName>
    <definedName name="生产期8" localSheetId="12">#REF!</definedName>
    <definedName name="生产期8" localSheetId="3">#REF!</definedName>
    <definedName name="生产期8" localSheetId="7">#REF!</definedName>
    <definedName name="生产期8" localSheetId="25">#REF!</definedName>
    <definedName name="生产期8" localSheetId="27">#REF!</definedName>
    <definedName name="生产期8">#REF!</definedName>
    <definedName name="生产期9" localSheetId="12">#REF!</definedName>
    <definedName name="生产期9" localSheetId="3">#REF!</definedName>
    <definedName name="生产期9" localSheetId="7">#REF!</definedName>
    <definedName name="生产期9" localSheetId="25">#REF!</definedName>
    <definedName name="生产期9" localSheetId="27">#REF!</definedName>
    <definedName name="生产期9">#REF!</definedName>
    <definedName name="体制上解" localSheetId="12">#REF!</definedName>
    <definedName name="体制上解" localSheetId="3">#REF!</definedName>
    <definedName name="体制上解" localSheetId="7">#REF!</definedName>
    <definedName name="体制上解" localSheetId="25">#REF!</definedName>
    <definedName name="体制上解" localSheetId="27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<sst xmlns="http://schemas.openxmlformats.org/spreadsheetml/2006/main" count="2212" uniqueCount="1505">
  <si>
    <t>附件1：</t>
  </si>
  <si>
    <t>2022年度预算公开</t>
  </si>
  <si>
    <t>一、政府预算公开</t>
  </si>
  <si>
    <t>归属级次</t>
  </si>
  <si>
    <t>1、</t>
  </si>
  <si>
    <t>附表1-1：2022年度一般公共预算收入预算表</t>
  </si>
  <si>
    <t>省、市、县</t>
  </si>
  <si>
    <t>2、</t>
  </si>
  <si>
    <t>附表1-2：2022年度一般公共预算支出预算表</t>
  </si>
  <si>
    <t>3、</t>
  </si>
  <si>
    <t>附表1-3：2022年度本级一般公共预算收入预算表</t>
  </si>
  <si>
    <t>省、市</t>
  </si>
  <si>
    <t>4、</t>
  </si>
  <si>
    <t>附表1-4：2022年度本级一般公共预算支出预算表</t>
  </si>
  <si>
    <t>5、</t>
  </si>
  <si>
    <t>附表1-5：2022年度本级一般公共预算支出经济分类情况表</t>
  </si>
  <si>
    <t>6、</t>
  </si>
  <si>
    <t>附表1-6：2022年度本级一般公共预算基本支出经济分类情况表</t>
  </si>
  <si>
    <t>7、</t>
  </si>
  <si>
    <t>附表1-7：2022年度一般公共预算对下税收返还和转移支付预算表（分项目）</t>
  </si>
  <si>
    <t>8、</t>
  </si>
  <si>
    <t>附表1-8：2022年度一般公共预算对下税收返还和转移支付预算表（分地区）</t>
  </si>
  <si>
    <t>9、</t>
  </si>
  <si>
    <t>附表1-9：2022年度本级一般公共预算“三公”经费支出预算表</t>
  </si>
  <si>
    <t>10、</t>
  </si>
  <si>
    <t>附表1-10：2022年度政府性基金收入预算表</t>
  </si>
  <si>
    <t>11、</t>
  </si>
  <si>
    <t>附表1-11：2022年度政府性基金支出预算表</t>
  </si>
  <si>
    <t>12、</t>
  </si>
  <si>
    <t>附表1-12：2022年度本级政府性基金收入预算表</t>
  </si>
  <si>
    <t>13、</t>
  </si>
  <si>
    <t>附表1-13：2022年度本级政府性基金支出预算表</t>
  </si>
  <si>
    <t>14、</t>
  </si>
  <si>
    <t>附表1-14：2022年度政府性基金转移支付预算表</t>
  </si>
  <si>
    <t>15、</t>
  </si>
  <si>
    <t>附表1-15：2022年度国有资本经营收入预算表</t>
  </si>
  <si>
    <t>16、</t>
  </si>
  <si>
    <t>附表1-16：2022年度国有资本经营支出预算表</t>
  </si>
  <si>
    <t>17、</t>
  </si>
  <si>
    <t>附表1-17：2022年度本级国有资本经营收入预算表</t>
  </si>
  <si>
    <t>18、</t>
  </si>
  <si>
    <t>附表1-18：2022年度本级国有资本经营支出预算表</t>
  </si>
  <si>
    <t>19、</t>
  </si>
  <si>
    <t>附表1-19：2022年度社会保险基金预算收入表</t>
  </si>
  <si>
    <t>20、</t>
  </si>
  <si>
    <t>附表1-20：2022年度社会保险基金预算支出表</t>
  </si>
  <si>
    <t>21、</t>
  </si>
  <si>
    <t>附表1-21：2022年度本级社会保险基金预算收入表</t>
  </si>
  <si>
    <t>22、</t>
  </si>
  <si>
    <t>附表1-22：2022年度本级社会保险基金预算支出表</t>
  </si>
  <si>
    <t>23、</t>
  </si>
  <si>
    <t>附表1-23：2022年度本级财政专项资金管理清单目录</t>
  </si>
  <si>
    <t>省</t>
  </si>
  <si>
    <t>五、政府债务公开</t>
  </si>
  <si>
    <t>附表5-1：2021年度政府一般债务余额和限额情况表</t>
  </si>
  <si>
    <t>附表5-2：2021年度本级政府一般债务余额和限额情况表</t>
  </si>
  <si>
    <t>附表5-3：2021年度政府专项债务余额和限额情况表</t>
  </si>
  <si>
    <t>附表5-4：2021年度本级政府专项债务余额和限额情况表</t>
  </si>
  <si>
    <t>六、政府预决算相关重要事项说明</t>
  </si>
  <si>
    <t>附表6：政府预决算相关重要事项说明</t>
  </si>
  <si>
    <t>备注：模板包含政府预算23张、政府决算22张、部门预算12张、部门决算10张、政府债务4张共71张以及部门预决算说明、政府预决算相关重要事项说明文字范本各1套，各市、县（区）结合实际情况公开本地区预决算信息。</t>
  </si>
  <si>
    <t>附表1-1</t>
  </si>
  <si>
    <t>2022年度一般公共预算收入预算表</t>
  </si>
  <si>
    <t>单位：万元</t>
  </si>
  <si>
    <t>收入项目</t>
  </si>
  <si>
    <t>当年预算数</t>
  </si>
  <si>
    <t>上年执行数(或上年预算数)</t>
  </si>
  <si>
    <t>当年预算数为上年执行数(或上年预算数)的％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</si>
  <si>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</si>
  <si>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</si>
  <si>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</si>
  <si>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</si>
  <si>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</si>
  <si>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</si>
  <si>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</si>
  <si>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</si>
  <si>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</si>
  <si>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</si>
  <si>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</si>
  <si>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</si>
  <si>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</si>
  <si>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</si>
  <si>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</si>
  <si>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</si>
  <si>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</si>
  <si>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</si>
  <si>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</si>
  <si>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</si>
  <si>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</si>
  <si>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</si>
  <si>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</si>
  <si>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</si>
  <si>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</si>
  <si>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</si>
  <si>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</si>
  <si>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</si>
  <si>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</si>
  <si>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</si>
  <si>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</si>
  <si>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</si>
  <si>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</si>
  <si>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</si>
  <si>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</si>
  <si>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</si>
  <si>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</si>
  <si>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</si>
  <si>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接收其他地区援助收入</t>
  </si>
  <si>
    <t>收入合计</t>
  </si>
  <si>
    <t>附表1-2</t>
  </si>
  <si>
    <t>2022年度一般公共预算支出预算表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</si>
  <si>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</si>
  <si>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</si>
  <si>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</si>
  <si>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</si>
  <si>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</si>
  <si>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</si>
  <si>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</si>
  <si>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</si>
  <si>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</si>
  <si>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</si>
  <si>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</si>
  <si>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</si>
  <si>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</si>
  <si>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</si>
  <si>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</si>
  <si>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</si>
  <si>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</si>
  <si>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</si>
  <si>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</si>
  <si>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</si>
  <si>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</si>
  <si>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</si>
  <si>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</si>
  <si>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</si>
  <si>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</si>
  <si>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</si>
  <si>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</si>
  <si>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</si>
  <si>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</si>
  <si>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</si>
  <si>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</si>
  <si>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</si>
  <si>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</si>
  <si>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</si>
  <si>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</si>
  <si>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</si>
  <si>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</si>
  <si>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</si>
  <si>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</si>
  <si>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</si>
  <si>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</si>
  <si>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</si>
  <si>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</si>
  <si>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>2022年度本级一般公共预算收入预算表</t>
  </si>
  <si>
    <t xml:space="preserve">   债务转贷收入</t>
  </si>
  <si>
    <t>附表1-4</t>
  </si>
  <si>
    <t>2022年度本级一般公共预算支出预算表</t>
  </si>
  <si>
    <t>项目</t>
  </si>
  <si>
    <t>代码</t>
  </si>
  <si>
    <t>名称</t>
  </si>
  <si>
    <t xml:space="preserve">  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</si>
  <si>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</si>
  <si>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</si>
  <si>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</si>
  <si>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</si>
  <si>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</si>
  <si>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</si>
  <si>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</si>
  <si>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</si>
  <si>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</si>
  <si>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</si>
  <si>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</si>
  <si>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</si>
  <si>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</si>
  <si>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</si>
  <si>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</si>
  <si>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</si>
  <si>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</si>
  <si>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</si>
  <si>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</si>
  <si>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</si>
  <si>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</si>
  <si>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</si>
  <si>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</si>
  <si>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</si>
  <si>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</si>
  <si>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</si>
  <si>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</si>
  <si>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</si>
  <si>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</si>
  <si>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</si>
  <si>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</si>
  <si>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</si>
  <si>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</si>
  <si>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</si>
  <si>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</si>
  <si>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</si>
  <si>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</si>
  <si>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</si>
  <si>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</si>
  <si>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</si>
  <si>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</si>
  <si>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</si>
  <si>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</si>
  <si>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</si>
  <si>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</si>
  <si>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</si>
  <si>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</si>
  <si>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</si>
  <si>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</si>
  <si>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</si>
  <si>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</si>
  <si>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</si>
  <si>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</si>
  <si>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</si>
  <si>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</si>
  <si>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</si>
  <si>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</si>
  <si>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</si>
  <si>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</si>
  <si>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</si>
  <si>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</si>
  <si>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</si>
  <si>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</si>
  <si>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</si>
  <si>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</si>
  <si>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</si>
  <si>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</si>
  <si>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</si>
  <si>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</si>
  <si>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</si>
  <si>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</si>
  <si>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</si>
  <si>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</si>
  <si>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</si>
  <si>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</si>
  <si>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</si>
  <si>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</si>
  <si>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</si>
  <si>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</si>
  <si>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</si>
  <si>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</si>
  <si>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</si>
  <si>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</si>
  <si>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</si>
  <si>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</si>
  <si>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</si>
  <si>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</si>
  <si>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</si>
  <si>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</si>
  <si>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</si>
  <si>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</si>
  <si>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</si>
  <si>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</si>
  <si>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</si>
  <si>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</si>
  <si>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</si>
  <si>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</si>
  <si>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</si>
  <si>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</si>
  <si>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</si>
  <si>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</si>
  <si>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</si>
  <si>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</si>
  <si>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</si>
  <si>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</si>
  <si>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</si>
  <si>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</si>
  <si>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</si>
  <si>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</si>
  <si>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</si>
  <si>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</si>
  <si>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</si>
  <si>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</si>
  <si>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</si>
  <si>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</si>
  <si>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</si>
  <si>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</si>
  <si>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</si>
  <si>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</si>
  <si>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</si>
  <si>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</si>
  <si>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</si>
  <si>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</si>
  <si>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</si>
  <si>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</si>
  <si>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</si>
  <si>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</si>
  <si>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</si>
  <si>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</si>
  <si>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</si>
  <si>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</si>
  <si>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</si>
  <si>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</si>
  <si>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</si>
  <si>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</si>
  <si>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</si>
  <si>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</si>
  <si>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</si>
  <si>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</si>
  <si>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</si>
  <si>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</si>
  <si>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</si>
  <si>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</si>
  <si>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</si>
  <si>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</si>
  <si>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</si>
  <si>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</si>
  <si>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</si>
  <si>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</si>
  <si>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</si>
  <si>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</si>
  <si>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</si>
  <si>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</si>
  <si>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</si>
  <si>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</si>
  <si>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</si>
  <si>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</si>
  <si>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</si>
  <si>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</si>
  <si>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</si>
  <si>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</si>
  <si>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</si>
  <si>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</si>
  <si>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</si>
  <si>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</si>
  <si>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</si>
  <si>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</si>
  <si>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</si>
  <si>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</si>
  <si>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</si>
  <si>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</si>
  <si>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</si>
  <si>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</si>
  <si>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</si>
  <si>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</si>
  <si>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</si>
  <si>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</si>
  <si>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</si>
  <si>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</si>
  <si>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</si>
  <si>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</si>
  <si>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</si>
  <si>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</si>
  <si>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</si>
  <si>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</si>
  <si>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</si>
  <si>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</si>
  <si>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</si>
  <si>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</si>
  <si>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</si>
  <si>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</si>
  <si>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</si>
  <si>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</si>
  <si>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</si>
  <si>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</si>
  <si>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</si>
  <si>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</si>
  <si>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</si>
  <si>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</si>
  <si>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</si>
  <si>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</si>
  <si>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</si>
  <si>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</si>
  <si>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</si>
  <si>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</si>
  <si>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</si>
  <si>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</si>
  <si>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</si>
  <si>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</si>
  <si>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</si>
  <si>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</si>
  <si>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</si>
  <si>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</si>
  <si>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</si>
  <si>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</si>
  <si>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</si>
  <si>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</si>
  <si>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</si>
  <si>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</si>
  <si>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</si>
  <si>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</si>
  <si>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</si>
  <si>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</si>
  <si>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</si>
  <si>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</si>
  <si>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</si>
  <si>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</si>
  <si>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</si>
  <si>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</si>
  <si>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</si>
  <si>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</si>
  <si>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</si>
  <si>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</si>
  <si>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</si>
  <si>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</si>
  <si>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</si>
  <si>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</si>
  <si>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</si>
  <si>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</si>
  <si>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</si>
  <si>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</si>
  <si>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</si>
  <si>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</si>
  <si>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</si>
  <si>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</si>
  <si>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</si>
  <si>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</si>
  <si>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</si>
  <si>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</si>
  <si>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</si>
  <si>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</si>
  <si>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</si>
  <si>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</si>
  <si>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</si>
  <si>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</si>
  <si>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</si>
  <si>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</si>
  <si>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</si>
  <si>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</si>
  <si>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</si>
  <si>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</si>
  <si>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</si>
  <si>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</si>
  <si>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</si>
  <si>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</si>
  <si>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</si>
  <si>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</si>
  <si>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</si>
  <si>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</si>
  <si>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</si>
  <si>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</si>
  <si>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</si>
  <si>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</si>
  <si>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</si>
  <si>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</si>
  <si>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</si>
  <si>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</si>
  <si>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</si>
  <si>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</si>
  <si>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</si>
  <si>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</si>
  <si>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</si>
  <si>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</si>
  <si>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</si>
  <si>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</si>
  <si>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</si>
  <si>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</si>
  <si>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</si>
  <si>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</si>
  <si>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</si>
  <si>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</si>
  <si>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</si>
  <si>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</si>
  <si>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</si>
  <si>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</si>
  <si>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</si>
  <si>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</si>
  <si>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</si>
  <si>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</si>
  <si>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</si>
  <si>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</si>
  <si>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</si>
  <si>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</si>
  <si>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</si>
  <si>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</si>
  <si>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</si>
  <si>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</si>
  <si>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</si>
  <si>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</si>
  <si>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</si>
  <si>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</si>
  <si>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</si>
  <si>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</si>
  <si>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</si>
  <si>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</si>
  <si>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</si>
  <si>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</si>
  <si>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</si>
  <si>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</si>
  <si>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</si>
  <si>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</si>
  <si>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</si>
  <si>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</si>
  <si>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</si>
  <si>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</si>
  <si>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</si>
  <si>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</si>
  <si>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</si>
  <si>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</si>
  <si>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</si>
  <si>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</si>
  <si>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</si>
  <si>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</si>
  <si>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</si>
  <si>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</si>
  <si>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</si>
  <si>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</si>
  <si>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</si>
  <si>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</si>
  <si>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</si>
  <si>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</si>
  <si>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</si>
  <si>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</si>
  <si>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</si>
  <si>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</si>
  <si>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</si>
  <si>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</si>
  <si>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</si>
  <si>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</si>
  <si>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</si>
  <si>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</si>
  <si>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</si>
  <si>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</si>
  <si>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</si>
  <si>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</si>
  <si>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</si>
  <si>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</si>
  <si>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</si>
  <si>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</si>
  <si>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</si>
  <si>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</si>
  <si>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</si>
  <si>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</si>
  <si>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</si>
  <si>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</si>
  <si>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</si>
  <si>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</si>
  <si>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</si>
  <si>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</si>
  <si>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</si>
  <si>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</si>
  <si>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</si>
  <si>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</si>
  <si>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</si>
  <si>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</si>
  <si>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</si>
  <si>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</si>
  <si>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</si>
  <si>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</si>
  <si>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</si>
  <si>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</si>
  <si>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</si>
  <si>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</si>
  <si>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</si>
  <si>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</si>
  <si>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</si>
  <si>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</si>
  <si>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</si>
  <si>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</si>
  <si>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</si>
  <si>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</si>
  <si>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</si>
  <si>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</si>
  <si>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</si>
  <si>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</si>
  <si>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</si>
  <si>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</si>
  <si>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</si>
  <si>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</si>
  <si>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</si>
  <si>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</si>
  <si>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</si>
  <si>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</si>
  <si>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</si>
  <si>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</si>
  <si>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</si>
  <si>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</si>
  <si>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</si>
  <si>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</si>
  <si>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</si>
  <si>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</si>
  <si>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</si>
  <si>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</si>
  <si>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</si>
  <si>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</si>
  <si>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</si>
  <si>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</si>
  <si>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</si>
  <si>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</si>
  <si>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</si>
  <si>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</si>
  <si>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</si>
  <si>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</si>
  <si>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</si>
  <si>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</si>
  <si>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</si>
  <si>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</si>
  <si>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</si>
  <si>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</si>
  <si>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</si>
  <si>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</si>
  <si>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</si>
  <si>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</si>
  <si>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</si>
  <si>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</si>
  <si>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</si>
  <si>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</si>
  <si>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</si>
  <si>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</si>
  <si>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</si>
  <si>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</si>
  <si>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</si>
  <si>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</si>
  <si>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</si>
  <si>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</si>
  <si>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</si>
  <si>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</si>
  <si>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</si>
  <si>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</si>
  <si>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</si>
  <si>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</si>
  <si>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</si>
  <si>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</si>
  <si>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</si>
  <si>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</si>
  <si>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</si>
  <si>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</si>
  <si>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</si>
  <si>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</si>
  <si>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</si>
  <si>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</si>
  <si>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</si>
  <si>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</si>
  <si>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</si>
  <si>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</si>
  <si>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</si>
  <si>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</si>
  <si>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</si>
  <si>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</si>
  <si>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</si>
  <si>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</si>
  <si>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</si>
  <si>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</si>
  <si>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</si>
  <si>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</si>
  <si>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</si>
  <si>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</si>
  <si>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</si>
  <si>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</si>
  <si>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</si>
  <si>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</si>
  <si>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</si>
  <si>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</si>
  <si>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</si>
  <si>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</si>
  <si>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</si>
  <si>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</si>
  <si>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</si>
  <si>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</si>
  <si>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</si>
  <si>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</si>
  <si>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</si>
  <si>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</si>
  <si>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</si>
  <si>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</si>
  <si>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</si>
  <si>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</si>
  <si>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</si>
  <si>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</si>
  <si>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</si>
  <si>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</si>
  <si>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</si>
  <si>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</si>
  <si>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</si>
  <si>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</si>
  <si>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</si>
  <si>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</si>
  <si>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</si>
  <si>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</si>
  <si>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</si>
  <si>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</si>
  <si>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</si>
  <si>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</si>
  <si>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</si>
  <si>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</si>
  <si>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</si>
  <si>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</si>
  <si>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</si>
  <si>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</si>
  <si>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</si>
  <si>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</si>
  <si>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</si>
  <si>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</si>
  <si>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</si>
  <si>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</si>
  <si>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</si>
  <si>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</si>
  <si>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</si>
  <si>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</si>
  <si>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</si>
  <si>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</si>
  <si>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</si>
  <si>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</si>
  <si>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</si>
  <si>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</si>
  <si>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</si>
  <si>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</si>
  <si>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</si>
  <si>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</si>
  <si>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</si>
  <si>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</si>
  <si>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</si>
  <si>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</si>
  <si>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</si>
  <si>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</si>
  <si>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</si>
  <si>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</si>
  <si>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</si>
  <si>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</si>
  <si>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</si>
  <si>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</si>
  <si>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</si>
  <si>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</si>
  <si>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</si>
  <si>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</si>
  <si>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</si>
  <si>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</si>
  <si>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</si>
  <si>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</si>
  <si>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</si>
  <si>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</si>
  <si>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</si>
  <si>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</si>
  <si>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</si>
  <si>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</si>
  <si>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</si>
  <si>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</si>
  <si>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</si>
  <si>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</si>
  <si>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</si>
  <si>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</si>
  <si>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</si>
  <si>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</si>
  <si>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</si>
  <si>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</si>
  <si>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</si>
  <si>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</si>
  <si>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</si>
  <si>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</si>
  <si>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</si>
  <si>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</si>
  <si>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</si>
  <si>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</si>
  <si>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</si>
  <si>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</si>
  <si>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</si>
  <si>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</si>
  <si>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</si>
  <si>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</si>
  <si>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</si>
  <si>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</si>
  <si>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</si>
  <si>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</si>
  <si>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</si>
  <si>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</si>
  <si>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</si>
  <si>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</si>
  <si>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</si>
  <si>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</si>
  <si>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</si>
  <si>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</si>
  <si>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</si>
  <si>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</si>
  <si>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</si>
  <si>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</si>
  <si>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</si>
  <si>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</si>
  <si>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</si>
  <si>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</si>
  <si>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</si>
  <si>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</si>
  <si>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</si>
  <si>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</si>
  <si>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</si>
  <si>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</si>
  <si>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</si>
  <si>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</si>
  <si>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</si>
  <si>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</si>
  <si>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</si>
  <si>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</si>
  <si>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</si>
  <si>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</si>
  <si>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</si>
  <si>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</si>
  <si>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</si>
  <si>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</si>
  <si>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</si>
  <si>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</si>
  <si>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</si>
  <si>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</si>
  <si>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</si>
  <si>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</si>
  <si>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</si>
  <si>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</si>
  <si>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</si>
  <si>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</si>
  <si>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</si>
  <si>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</si>
  <si>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</si>
  <si>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</si>
  <si>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</si>
  <si>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</si>
  <si>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</si>
  <si>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</si>
  <si>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</si>
  <si>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</si>
  <si>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</si>
  <si>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</si>
  <si>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</si>
  <si>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</si>
  <si>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</si>
  <si>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</si>
  <si>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</si>
  <si>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</si>
  <si>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</si>
  <si>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</si>
  <si>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</si>
  <si>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</si>
  <si>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</si>
  <si>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</si>
  <si>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</si>
  <si>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</si>
  <si>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</si>
  <si>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</si>
  <si>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</si>
  <si>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</si>
  <si>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</si>
  <si>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</si>
  <si>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</si>
  <si>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</si>
  <si>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</si>
  <si>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</si>
  <si>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</si>
  <si>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</si>
  <si>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</si>
  <si>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</si>
  <si>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</si>
  <si>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</si>
  <si>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</si>
  <si>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</si>
  <si>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</si>
  <si>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</si>
  <si>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</si>
  <si>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</si>
  <si>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</si>
  <si>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</si>
  <si>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</si>
  <si>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</si>
  <si>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</si>
  <si>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</si>
  <si>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</si>
  <si>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</si>
  <si>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</si>
  <si>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</si>
  <si>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</si>
  <si>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</si>
  <si>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</si>
  <si>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</si>
  <si>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</si>
  <si>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</si>
  <si>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</si>
  <si>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</si>
  <si>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</si>
  <si>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</si>
  <si>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</si>
  <si>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</si>
  <si>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</si>
  <si>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</si>
  <si>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</si>
  <si>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</si>
  <si>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</si>
  <si>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</si>
  <si>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</si>
  <si>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</si>
  <si>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</si>
  <si>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</si>
  <si>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</si>
  <si>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</si>
  <si>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</si>
  <si>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</si>
  <si>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</si>
  <si>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</si>
  <si>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</si>
  <si>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</si>
  <si>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</si>
  <si>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</si>
  <si>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</si>
  <si>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</si>
  <si>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</si>
  <si>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</si>
  <si>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</si>
  <si>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</si>
  <si>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</si>
  <si>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</si>
  <si>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</si>
  <si>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</si>
  <si>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</si>
  <si>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</si>
  <si>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</si>
  <si>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</si>
  <si>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</si>
  <si>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</si>
  <si>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</si>
  <si>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</si>
  <si>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</si>
  <si>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</si>
  <si>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</si>
  <si>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</si>
  <si>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</si>
  <si>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</si>
  <si>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</si>
  <si>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</si>
  <si>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</si>
  <si>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</si>
  <si>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</si>
  <si>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</si>
  <si>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</si>
  <si>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</si>
  <si>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</si>
  <si>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</si>
  <si>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</si>
  <si>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</si>
  <si>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</si>
  <si>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</si>
  <si>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</si>
  <si>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</si>
  <si>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</si>
  <si>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</si>
  <si>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</si>
  <si>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</si>
  <si>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</si>
  <si>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</si>
  <si>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</si>
  <si>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</si>
  <si>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</si>
  <si>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</si>
  <si>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</si>
  <si>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</si>
  <si>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</si>
  <si>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</si>
  <si>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</si>
  <si>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</si>
  <si>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</si>
  <si>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</si>
  <si>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</si>
  <si>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</si>
  <si>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</si>
  <si>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</si>
  <si>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</si>
  <si>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</si>
  <si>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</si>
  <si>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</si>
  <si>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</si>
  <si>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</si>
  <si>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</si>
  <si>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</si>
  <si>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</si>
  <si>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</si>
  <si>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</si>
  <si>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</si>
  <si>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</si>
  <si>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</si>
  <si>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</si>
  <si>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</si>
  <si>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</si>
  <si>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</si>
  <si>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</si>
  <si>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</si>
  <si>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</si>
  <si>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</si>
  <si>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</si>
  <si>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</si>
  <si>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</si>
  <si>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</si>
  <si>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</si>
  <si>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</si>
  <si>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</si>
  <si>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</si>
  <si>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</si>
  <si>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</si>
  <si>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</si>
  <si>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</si>
  <si>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</si>
  <si>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</si>
  <si>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</si>
  <si>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</si>
  <si>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</si>
  <si>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</si>
  <si>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</si>
  <si>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</si>
  <si>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</si>
  <si>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</si>
  <si>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</si>
  <si>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</si>
  <si>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</si>
  <si>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</si>
  <si>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</si>
  <si>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</si>
  <si>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</si>
  <si>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</si>
  <si>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</si>
  <si>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</si>
  <si>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</si>
  <si>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</si>
  <si>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</si>
  <si>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</si>
  <si>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</si>
  <si>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</si>
  <si>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</si>
  <si>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</si>
  <si>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</si>
  <si>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</si>
  <si>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</si>
  <si>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</si>
  <si>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</si>
  <si>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</si>
  <si>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</si>
  <si>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</si>
  <si>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</si>
  <si>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</si>
  <si>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</si>
  <si>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</si>
  <si>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</si>
  <si>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</si>
  <si>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</si>
  <si>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</si>
  <si>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</si>
  <si>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</si>
  <si>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</si>
  <si>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</si>
  <si>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</si>
  <si>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</si>
  <si>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</si>
  <si>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</si>
  <si>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</si>
  <si>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</si>
  <si>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</si>
  <si>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</si>
  <si>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</si>
  <si>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</si>
  <si>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</si>
  <si>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</si>
  <si>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</si>
  <si>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</si>
  <si>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</si>
  <si>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</si>
  <si>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</si>
  <si>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</si>
  <si>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</si>
  <si>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</si>
  <si>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</si>
  <si>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</si>
  <si>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</si>
  <si>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</si>
  <si>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</si>
  <si>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</si>
  <si>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</si>
  <si>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</si>
  <si>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</si>
  <si>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</si>
  <si>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</si>
  <si>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</si>
  <si>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</si>
  <si>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</si>
  <si>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</si>
  <si>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</si>
  <si>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</si>
  <si>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</si>
  <si>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</si>
  <si>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</si>
  <si>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</si>
  <si>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</si>
  <si>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</si>
  <si>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</si>
  <si>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</si>
  <si>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</si>
  <si>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</si>
  <si>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</si>
  <si>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</si>
  <si>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</si>
  <si>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</si>
  <si>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</si>
  <si>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</si>
  <si>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</si>
  <si>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</si>
  <si>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</si>
  <si>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</si>
  <si>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</si>
  <si>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</si>
  <si>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</si>
  <si>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</si>
  <si>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</si>
  <si>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</si>
  <si>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</si>
  <si>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</si>
  <si>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</si>
  <si>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</si>
  <si>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</si>
  <si>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</si>
  <si>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</si>
  <si>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</si>
  <si>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</si>
  <si>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</si>
  <si>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</si>
  <si>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</si>
  <si>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</si>
  <si>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</si>
  <si>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</si>
  <si>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</si>
  <si>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</si>
  <si>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</si>
  <si>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</si>
  <si>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</si>
  <si>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</si>
  <si>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</si>
  <si>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</si>
  <si>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</si>
  <si>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</si>
  <si>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</si>
  <si>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</si>
  <si>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</si>
  <si>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</si>
  <si>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</si>
  <si>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</si>
  <si>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</si>
  <si>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</si>
  <si>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</si>
  <si>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</si>
  <si>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</si>
  <si>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</si>
  <si>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</si>
  <si>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</si>
  <si>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</si>
  <si>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</si>
  <si>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</si>
  <si>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</si>
  <si>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</si>
  <si>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</si>
  <si>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</si>
  <si>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>支出总计</t>
  </si>
  <si>
    <t xml:space="preserve">      返还性支出</t>
  </si>
  <si>
    <t xml:space="preserve">      一般性转移支付支出</t>
  </si>
  <si>
    <t xml:space="preserve">      专项转移支付支出</t>
  </si>
  <si>
    <t xml:space="preserve">   上解上级支出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</si>
  <si>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</si>
  <si>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附表1-5</t>
  </si>
  <si>
    <t>2022年度本级一般公共预算支出经济分类情况表</t>
  </si>
  <si>
    <t>项   目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</si>
  <si>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</si>
  <si>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</si>
  <si>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</si>
  <si>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</si>
  <si>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</si>
  <si>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</si>
  <si>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</si>
  <si>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</si>
  <si>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</si>
  <si>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</si>
  <si>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</si>
  <si>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</si>
  <si>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</si>
  <si>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</si>
  <si>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</si>
  <si>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</si>
  <si>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附表1-6</t>
  </si>
  <si>
    <t>2021年度本级一般公共预算基本支出经济分类情况表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</si>
  <si>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</si>
  <si>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</si>
  <si>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</si>
  <si>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</si>
  <si>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</si>
  <si>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</si>
  <si>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</si>
  <si>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</si>
  <si>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</si>
  <si>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</si>
  <si>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</si>
  <si>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</si>
  <si>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</si>
  <si>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</si>
  <si>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</si>
  <si>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</si>
  <si>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</si>
  <si>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</si>
  <si>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</si>
  <si>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</si>
  <si>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</si>
  <si>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</si>
  <si>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</si>
  <si>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</si>
  <si>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</si>
  <si>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</si>
  <si>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</si>
  <si>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</si>
  <si>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</si>
  <si>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</si>
  <si>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</si>
  <si>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</si>
  <si>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</si>
  <si>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</si>
  <si>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</si>
  <si>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</si>
  <si>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</si>
  <si>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</si>
  <si>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</si>
  <si>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</si>
  <si>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</si>
  <si>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</si>
  <si>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</si>
  <si>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</si>
  <si>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</si>
  <si>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</si>
  <si>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</si>
  <si>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</si>
  <si>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</si>
  <si>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</si>
  <si>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</si>
  <si>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</si>
  <si>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</si>
  <si>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</si>
  <si>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其他支出</t>
  </si>
  <si>
    <t>备注：考虑到2018年实行新的政府经济分类科目改革，2018年度预算公开时可暂不与上年数据比较。</t>
  </si>
  <si>
    <t>附表1-7</t>
  </si>
  <si>
    <t>2022年度一般公共预算对下税收返还和转移支付预算表（分项目）</t>
  </si>
  <si>
    <t> 单位：万元</t>
  </si>
  <si>
    <t>金额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</si>
  <si>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</si>
  <si>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</si>
  <si>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</si>
  <si>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</si>
  <si>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</si>
  <si>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</si>
  <si>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</si>
  <si>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</si>
  <si>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</si>
  <si>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</si>
  <si>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</si>
  <si>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</si>
  <si>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</si>
  <si>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</si>
  <si>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</si>
  <si>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</si>
  <si>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</si>
  <si>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</si>
  <si>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</si>
  <si>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</si>
  <si>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</si>
  <si>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</si>
  <si>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</si>
  <si>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</si>
  <si>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</si>
  <si>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</si>
  <si>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</si>
  <si>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</si>
  <si>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</si>
  <si>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</si>
  <si>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</si>
  <si>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</si>
  <si>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</si>
  <si>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</si>
  <si>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</si>
  <si>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</si>
  <si>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</si>
  <si>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</si>
  <si>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</si>
  <si>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</si>
  <si>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</si>
  <si>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</si>
  <si>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备注：本区所辖乡镇作为一级预算部门管理，未单独编制政府预算，为此未有一般公共预算对下税收返还和转移支付预算数据。</t>
  </si>
  <si>
    <t>附表1-8</t>
  </si>
  <si>
    <t>2022年度一般公共预算对下税收返还和转移支付预算表（分地区）</t>
  </si>
  <si>
    <t>地    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</si>
  <si>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</si>
  <si>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</si>
  <si>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</si>
  <si>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</si>
  <si>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</si>
  <si>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</si>
  <si>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附表1-9</t>
  </si>
  <si>
    <t>2022年度本级一般公共预算“三公”经费支出预算表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</si>
  <si>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</si>
  <si>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</si>
  <si>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</si>
  <si>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</si>
  <si>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</si>
  <si>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</si>
  <si>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</si>
  <si>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</si>
  <si>
    <t>2.经汇总，本级2022年使用一般公共预算拨款安排的“三公”经费预算数为482.99万元，比上年预算数减少8.56万元。其中，因公出国（境）经费81.5万元，与上年预算数相比下降11.6%；公务接待费96.06万元，与上年预算数基本持平%；公务用车购置经费25万元，与上年预算数相比基本持平；公务用车运行经费280.43万元，与上年预算数相比增长0.9%。“三公”经费预算下降的主要原因是减少因公出国。</t>
  </si>
  <si>
    <t>附表1-10</t>
  </si>
  <si>
    <t>2022年度政府性基金收入预算表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</si>
  <si>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</si>
  <si>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</si>
  <si>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</si>
  <si>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</si>
  <si>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</si>
  <si>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</si>
  <si>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</si>
  <si>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</si>
  <si>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</si>
  <si>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</si>
  <si>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</si>
  <si>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</si>
  <si>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</si>
  <si>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</si>
  <si>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</si>
  <si>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</si>
  <si>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</si>
  <si>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</si>
  <si>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</si>
  <si>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</si>
  <si>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</si>
  <si>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</si>
  <si>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</si>
  <si>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</si>
  <si>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附表1-11</t>
  </si>
  <si>
    <t>2022年度政府性基金支出预算表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</si>
  <si>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</si>
  <si>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</si>
  <si>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</si>
  <si>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</si>
  <si>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</si>
  <si>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</si>
  <si>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</si>
  <si>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</si>
  <si>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</si>
  <si>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</si>
  <si>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</si>
  <si>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</si>
  <si>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</si>
  <si>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</si>
  <si>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</si>
  <si>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</si>
  <si>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附表1-12</t>
  </si>
  <si>
    <t>2022年度本级政府性基金收入预算表</t>
  </si>
  <si>
    <t>附表1-13</t>
  </si>
  <si>
    <t>2022年度本级政府性基金支出预算表</t>
  </si>
  <si>
    <r>
      <rPr>
        <sz val="11"/>
        <rFont val="宋体"/>
        <charset val="134"/>
        <scheme val="major"/>
      </rPr>
      <t xml:space="preserve">   其中：××科目………</t>
    </r>
    <r>
      <rPr>
        <sz val="11"/>
        <rFont val="楷体"/>
        <charset val="134"/>
      </rPr>
      <t>(公开到项级科目)</t>
    </r>
  </si>
  <si>
    <t>国有土地使用权出让收入安排的支出</t>
  </si>
  <si>
    <t>污水处理费安排的支出</t>
  </si>
  <si>
    <t xml:space="preserve">   专项债券利息</t>
  </si>
  <si>
    <t xml:space="preserve">   专项债券发行费用支出</t>
  </si>
  <si>
    <t>附表1-14</t>
  </si>
  <si>
    <t>2022年度政府性基金转移支付预算表</t>
  </si>
  <si>
    <t>……</t>
  </si>
  <si>
    <t>备注：本区所辖乡镇作为一级预算部门管理，未单独编制政府预算，为此未有政府性基金对下税收返还和转移支付预算数据。</t>
  </si>
  <si>
    <t>附表1-15</t>
  </si>
  <si>
    <t>2022年度国有资本经营收入预算表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</si>
  <si>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</si>
  <si>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</si>
  <si>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</si>
  <si>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</si>
  <si>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</si>
  <si>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</si>
  <si>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</si>
  <si>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附表1-16</t>
  </si>
  <si>
    <t>2022年度国有资本经营支出预算表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</si>
  <si>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</si>
  <si>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</si>
  <si>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</si>
  <si>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</si>
  <si>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</si>
  <si>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 xml:space="preserve">    国有资本经营预算转移支付支出</t>
  </si>
  <si>
    <t xml:space="preserve">    调出资金</t>
  </si>
  <si>
    <t>附表1-17</t>
  </si>
  <si>
    <t>2022年度本级国有资本经营收入预算表</t>
  </si>
  <si>
    <t xml:space="preserve">  其中：商业集团利润收入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</si>
  <si>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</si>
  <si>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</si>
  <si>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</si>
  <si>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</si>
  <si>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附表1-18</t>
  </si>
  <si>
    <t>2022年度本级国有资本经营支出预算表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</si>
  <si>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</si>
  <si>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</si>
  <si>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</si>
  <si>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</si>
  <si>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</si>
  <si>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</si>
  <si>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</si>
  <si>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</si>
  <si>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</si>
  <si>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</si>
  <si>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</si>
  <si>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</si>
  <si>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</si>
  <si>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</si>
  <si>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</si>
  <si>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</si>
  <si>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</si>
  <si>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</si>
  <si>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 xml:space="preserve"> 其中：资本性支出</t>
  </si>
  <si>
    <t xml:space="preserve">       改革性支出</t>
  </si>
  <si>
    <t xml:space="preserve">       其他金融国有资本经营预算支出</t>
  </si>
  <si>
    <t>本年支出合计</t>
  </si>
  <si>
    <t>附表1-19</t>
  </si>
  <si>
    <t>2022年度社会保险基金预算收入表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</si>
  <si>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</si>
  <si>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</si>
  <si>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</si>
  <si>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</si>
  <si>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</si>
  <si>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一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城乡居民基本医疗保险基金收入</t>
    </r>
  </si>
  <si>
    <t>(二) 新型农村合作医疗基金收入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</si>
  <si>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三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城镇居民基本医疗保险基金收入</t>
    </r>
  </si>
  <si>
    <t>六、工伤保险基金收入</t>
  </si>
  <si>
    <t>七、失业保险基金收入</t>
  </si>
  <si>
    <t>八、生育保险基金收入</t>
  </si>
  <si>
    <t>合    计</t>
  </si>
  <si>
    <t>附表1-20</t>
  </si>
  <si>
    <t>2022年度社会保险基金预算支出表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</si>
  <si>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</si>
  <si>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</si>
  <si>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</si>
  <si>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</si>
  <si>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</si>
  <si>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 xml:space="preserve"> (一) 城乡居民基本医疗保险基金支出</t>
  </si>
  <si>
    <t>(二) 新型农村合作医疗基金支出</t>
  </si>
  <si>
    <t xml:space="preserve"> (三) 城镇居民基本医疗保险基金支出</t>
  </si>
  <si>
    <t>六、工伤保险基金支出</t>
  </si>
  <si>
    <t>七、失业保险基金支出</t>
  </si>
  <si>
    <t>八、生育保险基金支出</t>
  </si>
  <si>
    <t>附表1-21</t>
  </si>
  <si>
    <t>2022年度本级社会保险基金预算收入表</t>
  </si>
  <si>
    <t>项　目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</si>
  <si>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</si>
  <si>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</si>
  <si>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</si>
  <si>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</si>
  <si>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</si>
  <si>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(一) 城乡居民基本医疗保险基金收入</t>
  </si>
  <si>
    <t xml:space="preserve"> (三) 城镇居民基本医疗保险基金收入</t>
  </si>
  <si>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其中：保险费收入</t>
    </r>
  </si>
  <si>
    <r>
      <rPr>
        <sz val="11"/>
        <color indexed="8"/>
        <rFont val="Times New Roman"/>
        <charset val="134"/>
      </rPr>
      <t xml:space="preserve">                  </t>
    </r>
    <r>
      <rPr>
        <sz val="11"/>
        <color indexed="8"/>
        <rFont val="宋体"/>
        <charset val="134"/>
      </rPr>
      <t>财政补贴收入</t>
    </r>
  </si>
  <si>
    <r>
      <rPr>
        <sz val="11"/>
        <color indexed="8"/>
        <rFont val="Times New Roman"/>
        <charset val="134"/>
      </rPr>
      <t xml:space="preserve">                  </t>
    </r>
    <r>
      <rPr>
        <sz val="11"/>
        <color indexed="8"/>
        <rFont val="宋体"/>
        <charset val="134"/>
      </rPr>
      <t>利息收入</t>
    </r>
  </si>
  <si>
    <t>附表1-22</t>
  </si>
  <si>
    <t>2022年度本级社会保险基金预算支出表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</si>
  <si>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</si>
  <si>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</si>
  <si>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</si>
  <si>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</si>
  <si>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</si>
  <si>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</si>
  <si>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</si>
  <si>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</si>
  <si>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 xml:space="preserve">    其中：基本养老金支出</t>
  </si>
  <si>
    <t xml:space="preserve">          其他机关事业单位基本养老保险基金支出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</si>
  <si>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</si>
  <si>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</si>
  <si>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</si>
  <si>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</si>
  <si>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</si>
  <si>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</si>
  <si>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</si>
  <si>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</si>
  <si>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</si>
  <si>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    其中：城镇居民基本医疗保险基金医疗待遇支出</t>
  </si>
  <si>
    <t xml:space="preserve">           其他城镇居民基本医疗保险基金支出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</si>
  <si>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</si>
  <si>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</si>
  <si>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</si>
  <si>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</si>
  <si>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</si>
  <si>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</si>
  <si>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</si>
  <si>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</si>
  <si>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</si>
  <si>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</si>
  <si>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</si>
  <si>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附表1-23</t>
  </si>
  <si>
    <t>2022年度本级财政专项资金管理清单目录</t>
  </si>
  <si>
    <t>类级科目名称/专项资金立项名称</t>
  </si>
  <si>
    <t>资金主管部门</t>
  </si>
  <si>
    <t>当年预算安排金额</t>
  </si>
  <si>
    <t>其中：</t>
  </si>
  <si>
    <t>公共财政预算</t>
  </si>
  <si>
    <t>政府性基金预算</t>
  </si>
  <si>
    <t>省级以下没有安排专项资金管理清单目录</t>
  </si>
  <si>
    <t>附表5-1</t>
  </si>
  <si>
    <t>2021年度政府一般债务余额和限额情况表</t>
  </si>
  <si>
    <t>政府债务余额</t>
  </si>
  <si>
    <t>1. 2020年末一般债务余额</t>
  </si>
  <si>
    <t>2. 2021年新增一般债务额</t>
  </si>
  <si>
    <t>3. 2021年偿还一般债务本金</t>
  </si>
  <si>
    <t>4. 2021年末一般债务余额</t>
  </si>
  <si>
    <t>政府债务限额</t>
  </si>
  <si>
    <t>1．2020年一般债务限额</t>
  </si>
  <si>
    <t>2．2021年新增一般债务限额</t>
  </si>
  <si>
    <t>3．2021年一般债务限额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</si>
  <si>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</si>
  <si>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附表5-2</t>
  </si>
  <si>
    <t>2021年度本级政府一般债务余额和限额情况表</t>
  </si>
  <si>
    <t>附表5-3</t>
  </si>
  <si>
    <t>2021年度政府专项债务余额和限额情况表</t>
  </si>
  <si>
    <t>1. 2020年末专项债务余额</t>
  </si>
  <si>
    <t>2. 2021年新增专项债务额</t>
  </si>
  <si>
    <t>3. 2021年偿还专项债务本金</t>
  </si>
  <si>
    <t>4. 2021年末专项债务余额</t>
  </si>
  <si>
    <t>1．2020年专项债务限额</t>
  </si>
  <si>
    <t>2．2021年新增专项债务限额</t>
  </si>
  <si>
    <t>3．2021年专项债务限额</t>
  </si>
  <si>
    <t>附表5-4</t>
  </si>
  <si>
    <t>2021年度本级政府专项债务余额和限额情况表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</si>
</sst>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-\¥* #,##0_-;\-\¥* #,##0_-;_-\¥* &quot;-&quot;_-;_-@_-"/>
    <numFmt numFmtId="178" formatCode="_-* #,##0.0000_-;\-* #,##0.0000_-;_-* &quot;-&quot;??_-;_-@_-"/>
    <numFmt numFmtId="179" formatCode="_-* #,##0_-;\-* #,##0_-;_-* &quot;-&quot;_-;_-@_-"/>
    <numFmt numFmtId="180" formatCode="0.0"/>
    <numFmt numFmtId="181" formatCode="_(* #,##0.00_);_(* \(#,##0.00\);_(* &quot;-&quot;??_);_(@_)"/>
    <numFmt numFmtId="182" formatCode="_-* #,##0.00_-;\-* #,##0.00_-;_-* &quot;-&quot;??_-;_-@_-"/>
    <numFmt numFmtId="183" formatCode="#,##0;\-#,##0;&quot;-&quot;"/>
    <numFmt numFmtId="184" formatCode="\$#,##0;\(\$#,##0\)"/>
    <numFmt numFmtId="185" formatCode="#,##0;\(#,##0\)"/>
    <numFmt numFmtId="186" formatCode="#,##0_ "/>
    <numFmt numFmtId="187" formatCode="\$#,##0.00;\(\$#,##0.00\)"/>
    <numFmt numFmtId="188" formatCode="_(&quot;$&quot;* #,##0.00_);_(&quot;$&quot;* \(#,##0.00\);_(&quot;$&quot;* &quot;-&quot;??_);_(@_)"/>
    <numFmt numFmtId="189" formatCode="0_ "/>
    <numFmt numFmtId="190" formatCode="_-&quot;$&quot;* #,##0_-;\-&quot;$&quot;* #,##0_-;_-&quot;$&quot;* &quot;-&quot;_-;_-@_-"/>
    <numFmt numFmtId="191" formatCode="#,##0.000_ "/>
    <numFmt numFmtId="192" formatCode="0.0%"/>
    <numFmt numFmtId="193" formatCode="#,##0_ ;[Red]\-#,##0\ "/>
    <numFmt numFmtId="194" formatCode="0.00_ ;[Red]\-0.00\ "/>
    <numFmt numFmtId="195" formatCode="#,##0_);[Red]\(#,##0\)"/>
    <numFmt numFmtId="196" formatCode="0.0_ "/>
    <numFmt numFmtId="197" formatCode="0.00_ "/>
  </numFmts>
  <fonts count="89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楷体"/>
      <charset val="134"/>
    </font>
    <font>
      <sz val="16"/>
      <name val="方正小标宋_GBK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  <scheme val="major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华文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11"/>
      <color indexed="8"/>
      <name val="楷体"/>
      <charset val="134"/>
    </font>
    <font>
      <sz val="9"/>
      <color indexed="8"/>
      <name val="楷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"/>
      <scheme val="minor"/>
    </font>
    <font>
      <sz val="11"/>
      <name val="黑体"/>
      <charset val="134"/>
    </font>
    <font>
      <sz val="16"/>
      <name val="宋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500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9" fillId="0" borderId="0" applyFon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horizontal="centerContinuous"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52" fillId="0" borderId="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0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0" fillId="0" borderId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1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5" fillId="1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50" fillId="6" borderId="0" applyNumberFormat="0" applyBorder="0" applyAlignment="0" applyProtection="0">
      <alignment vertical="center"/>
    </xf>
    <xf numFmtId="0" fontId="0" fillId="0" borderId="0"/>
    <xf numFmtId="0" fontId="4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1" fontId="6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0" fillId="0" borderId="0"/>
    <xf numFmtId="0" fontId="59" fillId="17" borderId="5" applyNumberFormat="0" applyAlignment="0" applyProtection="0">
      <alignment vertical="center"/>
    </xf>
    <xf numFmtId="0" fontId="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180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37" fontId="66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1" fontId="2" fillId="0" borderId="1">
      <alignment vertical="center"/>
      <protection locked="0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/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0" fillId="0" borderId="0"/>
    <xf numFmtId="0" fontId="32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64" fillId="0" borderId="0"/>
    <xf numFmtId="0" fontId="64" fillId="0" borderId="0"/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/>
    <xf numFmtId="0" fontId="2" fillId="0" borderId="1">
      <alignment horizontal="distributed" vertical="center" wrapText="1"/>
    </xf>
    <xf numFmtId="0" fontId="32" fillId="0" borderId="0"/>
    <xf numFmtId="0" fontId="0" fillId="0" borderId="0"/>
    <xf numFmtId="0" fontId="6" fillId="23" borderId="0" applyNumberFormat="0" applyBorder="0" applyAlignment="0" applyProtection="0">
      <alignment vertical="center"/>
    </xf>
    <xf numFmtId="0" fontId="32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54" fillId="0" borderId="0">
      <alignment horizontal="centerContinuous"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1">
      <alignment horizontal="distributed" vertical="center" wrapText="1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43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2" fillId="0" borderId="1">
      <alignment horizontal="distributed" vertical="center" wrapText="1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1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8" applyNumberFormat="0" applyFill="0" applyAlignment="0" applyProtection="0">
      <alignment vertical="center"/>
    </xf>
    <xf numFmtId="180" fontId="2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4" fillId="0" borderId="0"/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12" borderId="5" applyNumberFormat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8" fillId="0" borderId="1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8" fillId="1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9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6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3" fillId="15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1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8" fillId="17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3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/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0" fillId="0" borderId="0"/>
    <xf numFmtId="0" fontId="59" fillId="17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4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180" fontId="2" fillId="0" borderId="1">
      <alignment vertical="center"/>
      <protection locked="0"/>
    </xf>
    <xf numFmtId="0" fontId="6" fillId="10" borderId="0" applyNumberFormat="0" applyBorder="0" applyAlignment="0" applyProtection="0">
      <alignment vertical="center"/>
    </xf>
    <xf numFmtId="0" fontId="9" fillId="0" borderId="0"/>
    <xf numFmtId="0" fontId="65" fillId="18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5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5" fillId="0" borderId="1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1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/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/>
    <xf numFmtId="0" fontId="51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/>
    <xf numFmtId="0" fontId="6" fillId="2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9" fillId="0" borderId="0"/>
    <xf numFmtId="0" fontId="6" fillId="19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7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1">
      <alignment horizontal="distributed" vertical="center" wrapText="1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37" fontId="66" fillId="0" borderId="0">
      <alignment vertical="center"/>
    </xf>
    <xf numFmtId="0" fontId="6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187" fontId="79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/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0" fillId="0" borderId="0"/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9" fillId="0" borderId="0"/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4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0" borderId="0"/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9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80" fontId="2" fillId="0" borderId="1">
      <alignment vertical="center"/>
      <protection locked="0"/>
    </xf>
    <xf numFmtId="0" fontId="6" fillId="9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19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1" fillId="0" borderId="0" applyProtection="0">
      <alignment vertical="center"/>
    </xf>
    <xf numFmtId="43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/>
    <xf numFmtId="0" fontId="6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59" fillId="12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1" fontId="2" fillId="0" borderId="1">
      <alignment vertical="center"/>
      <protection locked="0"/>
    </xf>
    <xf numFmtId="0" fontId="6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0" borderId="0"/>
    <xf numFmtId="43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0" fillId="0" borderId="0"/>
    <xf numFmtId="0" fontId="6" fillId="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9" fillId="0" borderId="0"/>
    <xf numFmtId="0" fontId="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2" fillId="0" borderId="1">
      <alignment vertical="center"/>
      <protection locked="0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83" fontId="80" fillId="0" borderId="0" applyFill="0" applyBorder="0" applyAlignment="0"/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85" fontId="79" fillId="0" borderId="0"/>
    <xf numFmtId="43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9" fillId="0" borderId="0"/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43" fillId="1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4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2" fontId="82" fillId="0" borderId="0" applyProtection="0"/>
    <xf numFmtId="0" fontId="0" fillId="0" borderId="0"/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80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3" fillId="24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180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80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83" fillId="0" borderId="18" applyNumberFormat="0" applyAlignment="0" applyProtection="0">
      <alignment horizontal="left"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83" fontId="80" fillId="0" borderId="0" applyFill="0" applyBorder="0" applyAlignment="0">
      <alignment vertical="center"/>
    </xf>
    <xf numFmtId="41" fontId="64" fillId="0" borderId="0" applyFont="0" applyFill="0" applyBorder="0" applyAlignment="0" applyProtection="0"/>
    <xf numFmtId="0" fontId="6" fillId="0" borderId="0">
      <alignment vertical="center"/>
    </xf>
    <xf numFmtId="185" fontId="79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64" fillId="0" borderId="0" applyFont="0" applyFill="0" applyBorder="0" applyAlignment="0" applyProtection="0"/>
    <xf numFmtId="187" fontId="79" fillId="0" borderId="0"/>
    <xf numFmtId="0" fontId="59" fillId="17" borderId="5" applyNumberFormat="0" applyAlignment="0" applyProtection="0">
      <alignment vertical="center"/>
    </xf>
    <xf numFmtId="0" fontId="82" fillId="0" borderId="0" applyProtection="0">
      <alignment vertical="center"/>
    </xf>
    <xf numFmtId="0" fontId="59" fillId="12" borderId="5" applyNumberFormat="0" applyAlignment="0" applyProtection="0">
      <alignment vertical="center"/>
    </xf>
    <xf numFmtId="0" fontId="82" fillId="0" borderId="0" applyProtection="0"/>
    <xf numFmtId="43" fontId="0" fillId="0" borderId="0" applyFont="0" applyFill="0" applyBorder="0" applyAlignment="0" applyProtection="0"/>
    <xf numFmtId="184" fontId="79" fillId="0" borderId="0">
      <alignment vertical="center"/>
    </xf>
    <xf numFmtId="176" fontId="0" fillId="0" borderId="0" applyFont="0" applyFill="0" applyBorder="0" applyAlignment="0" applyProtection="0"/>
    <xf numFmtId="184" fontId="79" fillId="0" borderId="0"/>
    <xf numFmtId="2" fontId="82" fillId="0" borderId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83" fillId="0" borderId="18" applyNumberFormat="0" applyAlignment="0" applyProtection="0">
      <alignment horizontal="left" vertical="center"/>
    </xf>
    <xf numFmtId="0" fontId="83" fillId="0" borderId="19">
      <alignment horizontal="left" vertical="center"/>
    </xf>
    <xf numFmtId="0" fontId="5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3" fillId="0" borderId="19">
      <alignment horizontal="left" vertical="center"/>
    </xf>
    <xf numFmtId="0" fontId="81" fillId="0" borderId="0" applyProtection="0"/>
    <xf numFmtId="0" fontId="83" fillId="0" borderId="0" applyProtection="0">
      <alignment vertical="center"/>
    </xf>
    <xf numFmtId="0" fontId="83" fillId="0" borderId="0" applyProtection="0"/>
    <xf numFmtId="0" fontId="84" fillId="0" borderId="0">
      <alignment vertical="center"/>
    </xf>
    <xf numFmtId="0" fontId="0" fillId="0" borderId="0"/>
    <xf numFmtId="0" fontId="82" fillId="0" borderId="20" applyProtection="0">
      <alignment vertical="center"/>
    </xf>
    <xf numFmtId="0" fontId="82" fillId="0" borderId="20" applyProtection="0"/>
    <xf numFmtId="0" fontId="69" fillId="0" borderId="15" applyNumberFormat="0" applyFill="0" applyAlignment="0" applyProtection="0">
      <alignment vertical="center"/>
    </xf>
    <xf numFmtId="0" fontId="2" fillId="0" borderId="1">
      <alignment horizontal="distributed" vertical="center" wrapText="1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0" fontId="2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5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2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43" fillId="2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72" fillId="0" borderId="14" applyNumberFormat="0" applyFill="0" applyAlignment="0" applyProtection="0">
      <alignment vertical="center"/>
    </xf>
    <xf numFmtId="0" fontId="0" fillId="0" borderId="0"/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/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64" fillId="0" borderId="0"/>
    <xf numFmtId="0" fontId="64" fillId="0" borderId="0"/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2" fillId="0" borderId="9" applyNumberFormat="0" applyFill="0" applyAlignment="0" applyProtection="0">
      <alignment vertical="center"/>
    </xf>
    <xf numFmtId="0" fontId="64" fillId="0" borderId="0"/>
    <xf numFmtId="0" fontId="64" fillId="0" borderId="0"/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0" fillId="0" borderId="0"/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78" fillId="0" borderId="0" applyNumberFormat="0" applyFill="0" applyBorder="0" applyAlignment="0" applyProtection="0">
      <alignment vertical="top"/>
      <protection locked="0"/>
    </xf>
    <xf numFmtId="0" fontId="2" fillId="0" borderId="1">
      <alignment horizontal="distributed" vertical="center" wrapText="1"/>
    </xf>
    <xf numFmtId="0" fontId="0" fillId="0" borderId="0"/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5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4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/>
    <xf numFmtId="176" fontId="0" fillId="0" borderId="0" applyFont="0" applyFill="0" applyBorder="0" applyAlignment="0" applyProtection="0"/>
    <xf numFmtId="0" fontId="80" fillId="0" borderId="0"/>
    <xf numFmtId="0" fontId="5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/>
    <xf numFmtId="176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0" borderId="0"/>
    <xf numFmtId="0" fontId="0" fillId="0" borderId="0"/>
    <xf numFmtId="0" fontId="32" fillId="0" borderId="0">
      <alignment vertical="center"/>
    </xf>
    <xf numFmtId="0" fontId="32" fillId="0" borderId="0"/>
    <xf numFmtId="0" fontId="32" fillId="0" borderId="0"/>
    <xf numFmtId="176" fontId="0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4" fillId="0" borderId="0"/>
    <xf numFmtId="0" fontId="64" fillId="0" borderId="0"/>
    <xf numFmtId="0" fontId="0" fillId="0" borderId="0"/>
    <xf numFmtId="0" fontId="65" fillId="1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6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4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43" fillId="2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22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8" fillId="17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6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11" borderId="6" applyNumberFormat="0" applyFont="0" applyAlignment="0" applyProtection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2" fillId="0" borderId="1">
      <alignment vertical="center"/>
      <protection locked="0"/>
    </xf>
    <xf numFmtId="0" fontId="6" fillId="0" borderId="0"/>
    <xf numFmtId="0" fontId="65" fillId="18" borderId="11" applyNumberFormat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9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/>
    <xf numFmtId="0" fontId="6" fillId="0" borderId="0"/>
    <xf numFmtId="0" fontId="5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/>
    <xf numFmtId="176" fontId="0" fillId="0" borderId="0" applyFont="0" applyFill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/>
    <xf numFmtId="0" fontId="6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7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6" fillId="0" borderId="0"/>
    <xf numFmtId="0" fontId="7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7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0"/>
    <xf numFmtId="0" fontId="70" fillId="0" borderId="0"/>
    <xf numFmtId="0" fontId="0" fillId="0" borderId="0"/>
    <xf numFmtId="0" fontId="6" fillId="0" borderId="0">
      <alignment vertical="center"/>
    </xf>
    <xf numFmtId="0" fontId="58" fillId="12" borderId="10" applyNumberFormat="0" applyAlignment="0" applyProtection="0">
      <alignment vertical="center"/>
    </xf>
    <xf numFmtId="0" fontId="7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9" fillId="0" borderId="0">
      <alignment vertical="center"/>
    </xf>
    <xf numFmtId="43" fontId="0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0" fillId="0" borderId="0"/>
    <xf numFmtId="0" fontId="51" fillId="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/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6" fillId="0" borderId="0"/>
    <xf numFmtId="0" fontId="0" fillId="0" borderId="0"/>
    <xf numFmtId="0" fontId="59" fillId="12" borderId="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6" fontId="0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5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9" fillId="17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180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4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8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8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1" fontId="2" fillId="0" borderId="1">
      <alignment vertical="center"/>
      <protection locked="0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0" fontId="77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1" borderId="6" applyNumberFormat="0" applyFont="0" applyAlignment="0" applyProtection="0">
      <alignment vertical="center"/>
    </xf>
  </cellStyleXfs>
  <cellXfs count="296">
    <xf numFmtId="0" fontId="0" fillId="0" borderId="0" xfId="0" applyAlignment="1">
      <alignment vertical="center"/>
    </xf>
    <xf numFmtId="0" fontId="0" fillId="0" borderId="0" xfId="691" applyAlignment="1"/>
    <xf numFmtId="0" fontId="1" fillId="0" borderId="0" xfId="691" applyFont="1" applyAlignment="1">
      <alignment horizontal="center" vertical="center"/>
    </xf>
    <xf numFmtId="0" fontId="2" fillId="0" borderId="0" xfId="691" applyFont="1" applyAlignment="1"/>
    <xf numFmtId="0" fontId="3" fillId="0" borderId="0" xfId="691" applyFont="1" applyAlignment="1">
      <alignment horizontal="left" vertical="center"/>
    </xf>
    <xf numFmtId="0" fontId="4" fillId="0" borderId="0" xfId="69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7" fillId="0" borderId="0" xfId="69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9" fillId="0" borderId="1" xfId="0" applyFont="1" applyBorder="1" applyAlignment="1">
      <alignment vertical="center" wrapText="1"/>
    </xf>
    <xf numFmtId="0" fontId="11" fillId="0" borderId="0" xfId="691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13" fillId="0" borderId="1" xfId="100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3" fontId="15" fillId="0" borderId="1" xfId="4119" applyNumberFormat="1" applyFont="1" applyFill="1" applyBorder="1" applyAlignment="1" applyProtection="1">
      <alignment vertical="center"/>
    </xf>
    <xf numFmtId="0" fontId="15" fillId="0" borderId="1" xfId="1097" applyFont="1" applyFill="1" applyBorder="1"/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3738" applyAlignment="1"/>
    <xf numFmtId="0" fontId="0" fillId="0" borderId="0" xfId="3738" applyFill="1" applyAlignment="1"/>
    <xf numFmtId="10" fontId="0" fillId="0" borderId="0" xfId="3738" applyNumberFormat="1" applyAlignment="1"/>
    <xf numFmtId="0" fontId="16" fillId="0" borderId="0" xfId="3738" applyNumberFormat="1" applyFont="1" applyFill="1" applyBorder="1" applyAlignment="1" applyProtection="1">
      <alignment horizontal="center" vertical="center"/>
    </xf>
    <xf numFmtId="10" fontId="16" fillId="0" borderId="0" xfId="3738" applyNumberFormat="1" applyFont="1" applyFill="1" applyBorder="1" applyAlignment="1" applyProtection="1">
      <alignment horizontal="center" vertical="center"/>
    </xf>
    <xf numFmtId="0" fontId="0" fillId="0" borderId="0" xfId="3738" applyNumberFormat="1" applyFont="1" applyFill="1" applyBorder="1" applyAlignment="1" applyProtection="1"/>
    <xf numFmtId="0" fontId="17" fillId="0" borderId="0" xfId="4214" applyFont="1">
      <alignment vertical="center"/>
    </xf>
    <xf numFmtId="0" fontId="0" fillId="0" borderId="0" xfId="4214">
      <alignment vertical="center"/>
    </xf>
    <xf numFmtId="10" fontId="0" fillId="0" borderId="0" xfId="4214" applyNumberFormat="1" applyAlignment="1">
      <alignment horizontal="right" vertical="center"/>
    </xf>
    <xf numFmtId="0" fontId="18" fillId="0" borderId="1" xfId="3738" applyNumberFormat="1" applyFont="1" applyFill="1" applyBorder="1" applyAlignment="1" applyProtection="1">
      <alignment horizontal="center" vertical="center" wrapText="1"/>
    </xf>
    <xf numFmtId="193" fontId="14" fillId="0" borderId="1" xfId="4214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5" fillId="0" borderId="1" xfId="3738" applyNumberFormat="1" applyFont="1" applyFill="1" applyBorder="1" applyAlignment="1" applyProtection="1">
      <alignment horizontal="left" vertical="center" wrapText="1"/>
    </xf>
    <xf numFmtId="194" fontId="5" fillId="0" borderId="1" xfId="3738" applyNumberFormat="1" applyFont="1" applyFill="1" applyBorder="1" applyAlignment="1" applyProtection="1">
      <alignment vertical="center" wrapText="1"/>
    </xf>
    <xf numFmtId="10" fontId="14" fillId="0" borderId="1" xfId="3299" applyNumberFormat="1" applyFont="1" applyFill="1" applyBorder="1" applyAlignment="1" applyProtection="1">
      <alignment vertical="center" wrapText="1"/>
    </xf>
    <xf numFmtId="49" fontId="2" fillId="0" borderId="1" xfId="4181" applyNumberFormat="1" applyFont="1" applyBorder="1" applyAlignment="1">
      <alignment vertical="center"/>
    </xf>
    <xf numFmtId="0" fontId="2" fillId="0" borderId="1" xfId="3738" applyFont="1" applyFill="1" applyBorder="1" applyAlignment="1">
      <alignment vertical="center"/>
    </xf>
    <xf numFmtId="10" fontId="2" fillId="0" borderId="1" xfId="3738" applyNumberFormat="1" applyFont="1" applyBorder="1" applyAlignment="1">
      <alignment vertical="center"/>
    </xf>
    <xf numFmtId="49" fontId="2" fillId="0" borderId="1" xfId="3075" applyNumberFormat="1" applyFont="1" applyBorder="1" applyAlignment="1">
      <alignment vertical="center"/>
    </xf>
    <xf numFmtId="49" fontId="2" fillId="0" borderId="1" xfId="3077" applyNumberFormat="1" applyFont="1" applyBorder="1" applyAlignment="1">
      <alignment vertical="center"/>
    </xf>
    <xf numFmtId="0" fontId="2" fillId="0" borderId="1" xfId="3738" applyFont="1" applyBorder="1" applyAlignment="1">
      <alignment vertical="center"/>
    </xf>
    <xf numFmtId="49" fontId="2" fillId="0" borderId="1" xfId="3719" applyNumberFormat="1" applyFont="1" applyBorder="1" applyAlignment="1">
      <alignment vertical="center"/>
    </xf>
    <xf numFmtId="0" fontId="19" fillId="0" borderId="1" xfId="3738" applyNumberFormat="1" applyFont="1" applyFill="1" applyBorder="1" applyAlignment="1" applyProtection="1">
      <alignment horizontal="left" vertical="center" wrapText="1"/>
    </xf>
    <xf numFmtId="49" fontId="2" fillId="0" borderId="1" xfId="3083" applyNumberFormat="1" applyFont="1" applyBorder="1" applyAlignment="1">
      <alignment vertical="center"/>
    </xf>
    <xf numFmtId="0" fontId="6" fillId="0" borderId="1" xfId="3738" applyNumberFormat="1" applyFont="1" applyFill="1" applyBorder="1" applyAlignment="1" applyProtection="1">
      <alignment horizontal="left" vertical="center" wrapText="1"/>
    </xf>
    <xf numFmtId="49" fontId="2" fillId="0" borderId="1" xfId="3540" applyNumberFormat="1" applyFont="1" applyBorder="1" applyAlignment="1">
      <alignment vertical="center"/>
    </xf>
    <xf numFmtId="49" fontId="2" fillId="0" borderId="1" xfId="4180" applyNumberFormat="1" applyFont="1" applyBorder="1" applyAlignment="1">
      <alignment vertical="center"/>
    </xf>
    <xf numFmtId="49" fontId="2" fillId="0" borderId="1" xfId="3076" applyNumberFormat="1" applyFont="1" applyBorder="1" applyAlignment="1">
      <alignment vertical="center"/>
    </xf>
    <xf numFmtId="49" fontId="2" fillId="0" borderId="1" xfId="4177" applyNumberFormat="1" applyFont="1" applyBorder="1" applyAlignment="1">
      <alignment vertical="center"/>
    </xf>
    <xf numFmtId="49" fontId="2" fillId="0" borderId="1" xfId="3535" applyNumberFormat="1" applyFont="1" applyBorder="1" applyAlignment="1">
      <alignment vertical="center"/>
    </xf>
    <xf numFmtId="49" fontId="2" fillId="2" borderId="1" xfId="4181" applyNumberFormat="1" applyFont="1" applyFill="1" applyBorder="1" applyAlignment="1">
      <alignment vertical="center"/>
    </xf>
    <xf numFmtId="0" fontId="6" fillId="2" borderId="1" xfId="3738" applyNumberFormat="1" applyFont="1" applyFill="1" applyBorder="1" applyAlignment="1" applyProtection="1">
      <alignment horizontal="left" vertical="center" wrapText="1"/>
    </xf>
    <xf numFmtId="0" fontId="0" fillId="0" borderId="1" xfId="3738" applyFill="1" applyBorder="1" applyAlignment="1">
      <alignment vertical="center"/>
    </xf>
    <xf numFmtId="0" fontId="0" fillId="0" borderId="1" xfId="3738" applyBorder="1" applyAlignment="1">
      <alignment vertical="center"/>
    </xf>
    <xf numFmtId="10" fontId="0" fillId="0" borderId="1" xfId="3738" applyNumberFormat="1" applyBorder="1" applyAlignment="1">
      <alignment vertical="center"/>
    </xf>
    <xf numFmtId="0" fontId="20" fillId="0" borderId="0" xfId="4214" applyFont="1" applyAlignment="1">
      <alignment horizontal="center" vertical="center"/>
    </xf>
    <xf numFmtId="0" fontId="2" fillId="0" borderId="0" xfId="4214" applyFont="1">
      <alignment vertical="center"/>
    </xf>
    <xf numFmtId="0" fontId="14" fillId="0" borderId="0" xfId="4214" applyFont="1">
      <alignment vertical="center"/>
    </xf>
    <xf numFmtId="193" fontId="0" fillId="0" borderId="0" xfId="4214" applyNumberFormat="1">
      <alignment vertical="center"/>
    </xf>
    <xf numFmtId="0" fontId="12" fillId="0" borderId="0" xfId="4214" applyFont="1" applyAlignment="1">
      <alignment horizontal="center" vertical="center"/>
    </xf>
    <xf numFmtId="0" fontId="0" fillId="0" borderId="0" xfId="4214" applyFont="1">
      <alignment vertical="center"/>
    </xf>
    <xf numFmtId="193" fontId="0" fillId="0" borderId="0" xfId="4214" applyNumberFormat="1" applyAlignment="1">
      <alignment horizontal="right" vertical="center"/>
    </xf>
    <xf numFmtId="0" fontId="20" fillId="0" borderId="1" xfId="4214" applyFont="1" applyBorder="1" applyAlignment="1">
      <alignment horizontal="distributed" vertical="center" wrapText="1" indent="3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192" fontId="2" fillId="0" borderId="1" xfId="3368" applyNumberFormat="1" applyFont="1" applyBorder="1" applyAlignment="1">
      <alignment vertical="center"/>
    </xf>
    <xf numFmtId="186" fontId="2" fillId="0" borderId="1" xfId="0" applyNumberFormat="1" applyFont="1" applyBorder="1" applyAlignment="1">
      <alignment horizontal="right" vertical="center"/>
    </xf>
    <xf numFmtId="0" fontId="10" fillId="0" borderId="0" xfId="4214" applyFont="1">
      <alignment vertical="center"/>
    </xf>
    <xf numFmtId="0" fontId="19" fillId="0" borderId="1" xfId="3738" applyNumberFormat="1" applyFont="1" applyFill="1" applyBorder="1" applyAlignment="1" applyProtection="1">
      <alignment horizontal="left" vertical="center" wrapText="1" indent="1"/>
    </xf>
    <xf numFmtId="0" fontId="6" fillId="0" borderId="1" xfId="3738" applyNumberFormat="1" applyFont="1" applyFill="1" applyBorder="1" applyAlignment="1" applyProtection="1">
      <alignment horizontal="left" vertical="center" wrapText="1" indent="1"/>
    </xf>
    <xf numFmtId="195" fontId="14" fillId="0" borderId="1" xfId="0" applyNumberFormat="1" applyFont="1" applyBorder="1" applyAlignment="1">
      <alignment horizontal="right" vertical="center"/>
    </xf>
    <xf numFmtId="193" fontId="14" fillId="0" borderId="1" xfId="4214" applyNumberFormat="1" applyFont="1" applyBorder="1">
      <alignment vertical="center"/>
    </xf>
    <xf numFmtId="195" fontId="6" fillId="0" borderId="1" xfId="2430" applyNumberFormat="1" applyFont="1" applyBorder="1" applyAlignment="1">
      <alignment horizontal="right" vertical="center"/>
    </xf>
    <xf numFmtId="0" fontId="14" fillId="0" borderId="1" xfId="4214" applyFont="1" applyBorder="1" applyAlignment="1">
      <alignment horizontal="center" vertical="center"/>
    </xf>
    <xf numFmtId="0" fontId="14" fillId="0" borderId="1" xfId="4214" applyFont="1" applyBorder="1" applyAlignment="1">
      <alignment horizontal="distributed" vertical="center" wrapText="1" indent="3"/>
    </xf>
    <xf numFmtId="3" fontId="2" fillId="0" borderId="1" xfId="4214" applyNumberFormat="1" applyFont="1" applyBorder="1" applyAlignment="1">
      <alignment horizontal="right" vertical="center"/>
    </xf>
    <xf numFmtId="0" fontId="2" fillId="0" borderId="1" xfId="4214" applyFont="1" applyFill="1" applyBorder="1">
      <alignment vertical="center"/>
    </xf>
    <xf numFmtId="0" fontId="2" fillId="0" borderId="1" xfId="4214" applyFont="1" applyBorder="1">
      <alignment vertical="center"/>
    </xf>
    <xf numFmtId="0" fontId="21" fillId="0" borderId="0" xfId="4214" applyFont="1">
      <alignment vertical="center"/>
    </xf>
    <xf numFmtId="0" fontId="5" fillId="0" borderId="1" xfId="3738" applyNumberFormat="1" applyFont="1" applyFill="1" applyBorder="1" applyAlignment="1" applyProtection="1">
      <alignment horizontal="center" vertical="center" wrapText="1"/>
    </xf>
    <xf numFmtId="193" fontId="2" fillId="0" borderId="0" xfId="4214" applyNumberFormat="1" applyFont="1">
      <alignment vertical="center"/>
    </xf>
    <xf numFmtId="10" fontId="0" fillId="0" borderId="0" xfId="0" applyNumberFormat="1" applyAlignment="1">
      <alignment vertical="center"/>
    </xf>
    <xf numFmtId="0" fontId="16" fillId="0" borderId="0" xfId="2430" applyFont="1" applyAlignment="1">
      <alignment horizontal="center" vertical="center"/>
    </xf>
    <xf numFmtId="10" fontId="16" fillId="0" borderId="0" xfId="2430" applyNumberFormat="1" applyFont="1" applyAlignment="1">
      <alignment horizontal="center" vertical="center"/>
    </xf>
    <xf numFmtId="0" fontId="6" fillId="0" borderId="0" xfId="2430" applyBorder="1">
      <alignment vertical="center"/>
    </xf>
    <xf numFmtId="0" fontId="22" fillId="0" borderId="0" xfId="2430" applyFont="1" applyBorder="1" applyAlignment="1">
      <alignment vertical="center"/>
    </xf>
    <xf numFmtId="10" fontId="22" fillId="0" borderId="0" xfId="2430" applyNumberFormat="1" applyFont="1" applyBorder="1" applyAlignment="1">
      <alignment horizontal="right" vertical="center"/>
    </xf>
    <xf numFmtId="0" fontId="23" fillId="0" borderId="1" xfId="2430" applyFont="1" applyBorder="1" applyAlignment="1">
      <alignment horizontal="center" vertical="center" wrapText="1"/>
    </xf>
    <xf numFmtId="49" fontId="10" fillId="0" borderId="1" xfId="3078" applyNumberFormat="1" applyFont="1" applyBorder="1"/>
    <xf numFmtId="0" fontId="23" fillId="0" borderId="1" xfId="2430" applyFont="1" applyBorder="1">
      <alignment vertical="center"/>
    </xf>
    <xf numFmtId="10" fontId="23" fillId="0" borderId="1" xfId="2430" applyNumberFormat="1" applyFont="1" applyBorder="1">
      <alignment vertical="center"/>
    </xf>
    <xf numFmtId="0" fontId="24" fillId="0" borderId="1" xfId="2430" applyFont="1" applyBorder="1">
      <alignment vertical="center"/>
    </xf>
    <xf numFmtId="10" fontId="24" fillId="0" borderId="1" xfId="2430" applyNumberFormat="1" applyFont="1" applyBorder="1">
      <alignment vertical="center"/>
    </xf>
    <xf numFmtId="49" fontId="10" fillId="0" borderId="1" xfId="3078" applyNumberFormat="1" applyFont="1" applyBorder="1" applyAlignment="1">
      <alignment horizontal="left" indent="2"/>
    </xf>
    <xf numFmtId="0" fontId="25" fillId="0" borderId="1" xfId="0" applyFont="1" applyBorder="1" applyAlignment="1">
      <alignment vertical="center"/>
    </xf>
    <xf numFmtId="10" fontId="25" fillId="0" borderId="1" xfId="0" applyNumberFormat="1" applyFont="1" applyBorder="1" applyAlignment="1">
      <alignment vertical="center"/>
    </xf>
    <xf numFmtId="49" fontId="10" fillId="0" borderId="1" xfId="3078" applyNumberFormat="1" applyFont="1" applyBorder="1" applyAlignment="1"/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0" fontId="23" fillId="0" borderId="1" xfId="2430" applyFont="1" applyBorder="1" applyAlignment="1">
      <alignment horizontal="center" vertical="center"/>
    </xf>
    <xf numFmtId="0" fontId="24" fillId="0" borderId="1" xfId="2430" applyFont="1" applyBorder="1" applyAlignment="1">
      <alignment horizontal="left" vertical="center"/>
    </xf>
    <xf numFmtId="0" fontId="24" fillId="0" borderId="1" xfId="2430" applyFont="1" applyBorder="1" applyAlignment="1">
      <alignment vertical="center"/>
    </xf>
    <xf numFmtId="0" fontId="24" fillId="0" borderId="1" xfId="2430" applyFont="1" applyBorder="1" applyAlignment="1">
      <alignment horizontal="left" vertical="center" indent="2"/>
    </xf>
    <xf numFmtId="0" fontId="24" fillId="2" borderId="1" xfId="2430" applyFont="1" applyFill="1" applyBorder="1">
      <alignment vertical="center"/>
    </xf>
    <xf numFmtId="0" fontId="26" fillId="0" borderId="1" xfId="2430" applyFont="1" applyBorder="1" applyAlignment="1">
      <alignment horizontal="center" vertical="center" wrapText="1"/>
    </xf>
    <xf numFmtId="10" fontId="22" fillId="0" borderId="0" xfId="243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2430">
      <alignment vertical="center"/>
    </xf>
    <xf numFmtId="0" fontId="26" fillId="0" borderId="1" xfId="2430" applyFont="1" applyBorder="1" applyAlignment="1">
      <alignment horizontal="center" vertical="center"/>
    </xf>
    <xf numFmtId="0" fontId="21" fillId="0" borderId="1" xfId="2430" applyFont="1" applyBorder="1">
      <alignment vertical="center"/>
    </xf>
    <xf numFmtId="0" fontId="27" fillId="0" borderId="3" xfId="0" applyFont="1" applyBorder="1" applyAlignment="1">
      <alignment horizontal="left" vertical="center" wrapText="1"/>
    </xf>
    <xf numFmtId="0" fontId="6" fillId="0" borderId="0" xfId="243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0" fontId="6" fillId="0" borderId="0" xfId="243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2430" applyFont="1" applyBorder="1" applyAlignment="1">
      <alignment horizontal="right" vertical="center"/>
    </xf>
    <xf numFmtId="0" fontId="25" fillId="0" borderId="1" xfId="1000" applyFont="1" applyFill="1" applyBorder="1" applyAlignment="1">
      <alignment horizontal="center" vertical="center" wrapText="1"/>
    </xf>
    <xf numFmtId="0" fontId="23" fillId="0" borderId="1" xfId="2430" applyFont="1" applyBorder="1" applyAlignment="1">
      <alignment horizontal="left" vertical="center"/>
    </xf>
    <xf numFmtId="3" fontId="10" fillId="0" borderId="1" xfId="4175" applyNumberFormat="1" applyFont="1" applyFill="1" applyBorder="1" applyAlignment="1" applyProtection="1">
      <alignment vertical="center"/>
    </xf>
    <xf numFmtId="0" fontId="24" fillId="0" borderId="1" xfId="243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0" fontId="6" fillId="0" borderId="0" xfId="2430" applyNumberFormat="1" applyFont="1" applyBorder="1" applyAlignment="1">
      <alignment horizontal="right" vertical="center"/>
    </xf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10" fontId="0" fillId="0" borderId="0" xfId="0" applyNumberFormat="1" applyBorder="1">
      <alignment vertical="center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0" fontId="25" fillId="0" borderId="1" xfId="1856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0" fillId="0" borderId="1" xfId="999" applyFont="1" applyBorder="1" applyAlignment="1">
      <alignment horizontal="center" vertical="center"/>
    </xf>
    <xf numFmtId="10" fontId="10" fillId="0" borderId="1" xfId="0" applyNumberFormat="1" applyFont="1" applyBorder="1">
      <alignment vertical="center"/>
    </xf>
    <xf numFmtId="0" fontId="10" fillId="0" borderId="1" xfId="999" applyFont="1" applyBorder="1" applyAlignment="1">
      <alignment vertical="center"/>
    </xf>
    <xf numFmtId="0" fontId="10" fillId="0" borderId="1" xfId="999" applyFont="1" applyBorder="1" applyAlignment="1">
      <alignment horizontal="left" vertical="center" wrapText="1"/>
    </xf>
    <xf numFmtId="0" fontId="10" fillId="0" borderId="1" xfId="999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10" fontId="11" fillId="0" borderId="0" xfId="0" applyNumberFormat="1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0" fontId="1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0" xfId="793" applyAlignment="1">
      <alignment vertical="center"/>
    </xf>
    <xf numFmtId="0" fontId="12" fillId="0" borderId="0" xfId="3084" applyFont="1" applyAlignment="1">
      <alignment horizontal="center" vertical="center"/>
    </xf>
    <xf numFmtId="0" fontId="0" fillId="0" borderId="0" xfId="2392" applyAlignment="1">
      <alignment horizontal="center" vertical="center"/>
    </xf>
    <xf numFmtId="0" fontId="2" fillId="0" borderId="0" xfId="2392" applyFont="1" applyAlignment="1">
      <alignment horizontal="right" vertical="center"/>
    </xf>
    <xf numFmtId="0" fontId="14" fillId="0" borderId="1" xfId="2392" applyFont="1" applyBorder="1" applyAlignment="1">
      <alignment horizontal="center" vertical="center"/>
    </xf>
    <xf numFmtId="0" fontId="2" fillId="0" borderId="1" xfId="2392" applyFont="1" applyBorder="1" applyAlignment="1">
      <alignment horizontal="left" vertical="center"/>
    </xf>
    <xf numFmtId="0" fontId="2" fillId="0" borderId="1" xfId="2392" applyFont="1" applyBorder="1" applyAlignment="1">
      <alignment vertical="center"/>
    </xf>
    <xf numFmtId="0" fontId="14" fillId="0" borderId="1" xfId="2392" applyFont="1" applyBorder="1" applyAlignment="1">
      <alignment vertical="center"/>
    </xf>
    <xf numFmtId="0" fontId="0" fillId="0" borderId="3" xfId="2392" applyFont="1" applyBorder="1" applyAlignment="1">
      <alignment vertical="center" wrapText="1"/>
    </xf>
    <xf numFmtId="0" fontId="0" fillId="0" borderId="3" xfId="2392" applyBorder="1" applyAlignment="1">
      <alignment vertical="center" wrapText="1"/>
    </xf>
    <xf numFmtId="0" fontId="0" fillId="0" borderId="0" xfId="3084" applyFont="1" applyAlignment="1">
      <alignment horizontal="center" vertical="center"/>
    </xf>
    <xf numFmtId="0" fontId="25" fillId="0" borderId="1" xfId="3084" applyFont="1" applyBorder="1" applyAlignment="1">
      <alignment horizontal="center" vertical="center" wrapText="1"/>
    </xf>
    <xf numFmtId="0" fontId="25" fillId="0" borderId="1" xfId="3084" applyFont="1" applyBorder="1">
      <alignment vertical="center"/>
    </xf>
    <xf numFmtId="0" fontId="10" fillId="0" borderId="1" xfId="3084" applyFont="1" applyBorder="1">
      <alignment vertical="center"/>
    </xf>
    <xf numFmtId="0" fontId="10" fillId="0" borderId="1" xfId="3084" applyFont="1" applyBorder="1" applyAlignment="1">
      <alignment horizontal="left" vertical="center" indent="1"/>
    </xf>
    <xf numFmtId="0" fontId="10" fillId="2" borderId="1" xfId="3084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28" fillId="0" borderId="0" xfId="381" applyFont="1">
      <alignment vertical="center"/>
    </xf>
    <xf numFmtId="0" fontId="29" fillId="0" borderId="0" xfId="381">
      <alignment vertical="center"/>
    </xf>
    <xf numFmtId="10" fontId="29" fillId="0" borderId="0" xfId="381" applyNumberFormat="1">
      <alignment vertical="center"/>
    </xf>
    <xf numFmtId="0" fontId="22" fillId="0" borderId="0" xfId="381" applyFont="1">
      <alignment vertical="center"/>
    </xf>
    <xf numFmtId="0" fontId="16" fillId="0" borderId="0" xfId="381" applyFont="1" applyAlignment="1">
      <alignment horizontal="center" vertical="center"/>
    </xf>
    <xf numFmtId="10" fontId="16" fillId="0" borderId="0" xfId="381" applyNumberFormat="1" applyFont="1" applyAlignment="1">
      <alignment horizontal="center" vertical="center"/>
    </xf>
    <xf numFmtId="0" fontId="29" fillId="0" borderId="0" xfId="381" applyAlignment="1">
      <alignment horizontal="left" vertical="center" wrapText="1"/>
    </xf>
    <xf numFmtId="10" fontId="22" fillId="0" borderId="0" xfId="381" applyNumberFormat="1" applyFont="1" applyAlignment="1">
      <alignment horizontal="right" vertical="center"/>
    </xf>
    <xf numFmtId="0" fontId="23" fillId="0" borderId="1" xfId="381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49" fontId="25" fillId="0" borderId="1" xfId="2399" applyNumberFormat="1" applyFont="1" applyBorder="1" applyAlignment="1">
      <alignment horizontal="left" vertical="center" wrapText="1"/>
    </xf>
    <xf numFmtId="0" fontId="23" fillId="0" borderId="1" xfId="381" applyFont="1" applyBorder="1" applyAlignment="1">
      <alignment horizontal="left" vertical="center" wrapText="1"/>
    </xf>
    <xf numFmtId="10" fontId="23" fillId="0" borderId="1" xfId="381" applyNumberFormat="1" applyFont="1" applyBorder="1" applyAlignment="1">
      <alignment horizontal="left" vertical="center" wrapText="1"/>
    </xf>
    <xf numFmtId="49" fontId="10" fillId="0" borderId="1" xfId="2399" applyNumberFormat="1" applyFont="1" applyBorder="1" applyAlignment="1">
      <alignment horizontal="left" vertical="center" wrapText="1"/>
    </xf>
    <xf numFmtId="0" fontId="24" fillId="0" borderId="1" xfId="381" applyFont="1" applyBorder="1" applyAlignment="1">
      <alignment horizontal="left" vertical="center" wrapText="1"/>
    </xf>
    <xf numFmtId="0" fontId="30" fillId="0" borderId="0" xfId="381" applyFont="1">
      <alignment vertical="center"/>
    </xf>
    <xf numFmtId="0" fontId="31" fillId="0" borderId="0" xfId="381" applyFont="1">
      <alignment vertical="center"/>
    </xf>
    <xf numFmtId="10" fontId="31" fillId="0" borderId="0" xfId="381" applyNumberFormat="1" applyFont="1">
      <alignment vertical="center"/>
    </xf>
    <xf numFmtId="0" fontId="29" fillId="0" borderId="0" xfId="3113">
      <alignment vertical="center"/>
    </xf>
    <xf numFmtId="10" fontId="29" fillId="0" borderId="0" xfId="3113" applyNumberFormat="1">
      <alignment vertical="center"/>
    </xf>
    <xf numFmtId="0" fontId="22" fillId="0" borderId="0" xfId="3113" applyFont="1">
      <alignment vertical="center"/>
    </xf>
    <xf numFmtId="0" fontId="16" fillId="0" borderId="0" xfId="3113" applyFont="1" applyAlignment="1">
      <alignment horizontal="center" vertical="center"/>
    </xf>
    <xf numFmtId="10" fontId="16" fillId="0" borderId="0" xfId="3113" applyNumberFormat="1" applyFont="1" applyAlignment="1">
      <alignment horizontal="center" vertical="center"/>
    </xf>
    <xf numFmtId="10" fontId="32" fillId="0" borderId="0" xfId="0" applyNumberFormat="1" applyFont="1" applyAlignment="1">
      <alignment horizontal="right" vertical="center"/>
    </xf>
    <xf numFmtId="0" fontId="23" fillId="0" borderId="1" xfId="3113" applyFont="1" applyFill="1" applyBorder="1" applyAlignment="1">
      <alignment horizontal="center" vertical="center"/>
    </xf>
    <xf numFmtId="0" fontId="24" fillId="0" borderId="1" xfId="3702" applyFont="1" applyFill="1" applyBorder="1" applyAlignment="1">
      <alignment horizontal="left" vertical="center"/>
    </xf>
    <xf numFmtId="1" fontId="24" fillId="0" borderId="1" xfId="3113" applyNumberFormat="1" applyFont="1" applyBorder="1">
      <alignment vertical="center"/>
    </xf>
    <xf numFmtId="1" fontId="29" fillId="0" borderId="0" xfId="3113" applyNumberFormat="1">
      <alignment vertical="center"/>
    </xf>
    <xf numFmtId="1" fontId="21" fillId="0" borderId="0" xfId="3113" applyNumberFormat="1" applyFont="1">
      <alignment vertical="center"/>
    </xf>
    <xf numFmtId="0" fontId="10" fillId="0" borderId="0" xfId="2528" applyFont="1" applyFill="1" applyBorder="1" applyAlignment="1" applyProtection="1">
      <alignment horizontal="left" vertical="center"/>
      <protection locked="0"/>
    </xf>
    <xf numFmtId="0" fontId="10" fillId="0" borderId="0" xfId="2528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49" fontId="0" fillId="0" borderId="0" xfId="1000" applyNumberFormat="1" applyFont="1" applyFill="1" applyAlignment="1">
      <alignment wrapText="1"/>
    </xf>
    <xf numFmtId="0" fontId="0" fillId="0" borderId="0" xfId="1000" applyFill="1"/>
    <xf numFmtId="0" fontId="0" fillId="0" borderId="0" xfId="0" applyFill="1" applyAlignment="1">
      <alignment horizontal="center" vertical="center"/>
    </xf>
    <xf numFmtId="49" fontId="12" fillId="0" borderId="0" xfId="1000" applyNumberFormat="1" applyFont="1" applyFill="1" applyAlignment="1">
      <alignment horizontal="center" wrapText="1"/>
    </xf>
    <xf numFmtId="0" fontId="12" fillId="0" borderId="0" xfId="1000" applyFont="1" applyFill="1" applyAlignment="1">
      <alignment horizontal="center"/>
    </xf>
    <xf numFmtId="49" fontId="33" fillId="0" borderId="0" xfId="1000" applyNumberFormat="1" applyFont="1" applyFill="1" applyAlignment="1">
      <alignment vertical="center" wrapText="1"/>
    </xf>
    <xf numFmtId="0" fontId="33" fillId="0" borderId="0" xfId="1000" applyFont="1" applyFill="1" applyAlignment="1">
      <alignment vertical="center"/>
    </xf>
    <xf numFmtId="0" fontId="0" fillId="0" borderId="0" xfId="1000" applyFill="1" applyAlignment="1">
      <alignment horizontal="center"/>
    </xf>
    <xf numFmtId="0" fontId="32" fillId="0" borderId="0" xfId="0" applyFont="1" applyFill="1" applyAlignment="1">
      <alignment horizontal="right" vertical="center"/>
    </xf>
    <xf numFmtId="0" fontId="25" fillId="0" borderId="1" xfId="2528" applyFont="1" applyFill="1" applyBorder="1" applyAlignment="1" applyProtection="1">
      <alignment horizontal="center" vertical="center"/>
      <protection locked="0"/>
    </xf>
    <xf numFmtId="0" fontId="25" fillId="0" borderId="1" xfId="2528" applyFont="1" applyFill="1" applyBorder="1" applyAlignment="1" applyProtection="1">
      <alignment horizontal="center" vertical="center" wrapText="1"/>
      <protection locked="0"/>
    </xf>
    <xf numFmtId="1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2528" applyFont="1" applyFill="1" applyBorder="1" applyAlignment="1" applyProtection="1">
      <alignment vertical="center"/>
      <protection locked="0"/>
    </xf>
    <xf numFmtId="189" fontId="9" fillId="0" borderId="1" xfId="2528" applyNumberFormat="1" applyFont="1" applyFill="1" applyBorder="1" applyAlignment="1" applyProtection="1">
      <alignment vertical="center"/>
    </xf>
    <xf numFmtId="192" fontId="0" fillId="0" borderId="1" xfId="0" applyNumberFormat="1" applyFill="1" applyBorder="1" applyAlignment="1">
      <alignment vertical="center"/>
    </xf>
    <xf numFmtId="189" fontId="10" fillId="0" borderId="1" xfId="2528" applyNumberFormat="1" applyFont="1" applyFill="1" applyBorder="1" applyAlignment="1" applyProtection="1">
      <alignment horizontal="left" vertical="center"/>
      <protection locked="0"/>
    </xf>
    <xf numFmtId="189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96" fontId="10" fillId="0" borderId="1" xfId="2528" applyNumberFormat="1" applyFont="1" applyFill="1" applyBorder="1" applyAlignment="1" applyProtection="1">
      <alignment horizontal="left" vertical="center"/>
      <protection locked="0"/>
    </xf>
    <xf numFmtId="189" fontId="10" fillId="0" borderId="1" xfId="2528" applyNumberFormat="1" applyFont="1" applyFill="1" applyBorder="1" applyAlignment="1" applyProtection="1">
      <alignment vertical="center"/>
      <protection locked="0"/>
    </xf>
    <xf numFmtId="189" fontId="9" fillId="0" borderId="1" xfId="2528" applyNumberFormat="1" applyFont="1" applyFill="1" applyBorder="1" applyAlignment="1" applyProtection="1">
      <alignment vertical="center"/>
      <protection locked="0"/>
    </xf>
    <xf numFmtId="0" fontId="10" fillId="0" borderId="1" xfId="2528" applyFont="1" applyFill="1" applyBorder="1" applyAlignment="1" applyProtection="1">
      <alignment horizontal="left" vertical="center"/>
      <protection locked="0"/>
    </xf>
    <xf numFmtId="189" fontId="6" fillId="0" borderId="1" xfId="0" applyNumberFormat="1" applyFont="1" applyFill="1" applyBorder="1" applyAlignment="1" applyProtection="1">
      <alignment vertical="center"/>
      <protection locked="0"/>
    </xf>
    <xf numFmtId="189" fontId="34" fillId="0" borderId="1" xfId="2528" applyNumberFormat="1" applyFont="1" applyFill="1" applyBorder="1" applyAlignment="1" applyProtection="1">
      <alignment vertical="center"/>
      <protection locked="0"/>
    </xf>
    <xf numFmtId="197" fontId="1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25" fillId="0" borderId="1" xfId="2528" applyFont="1" applyFill="1" applyBorder="1" applyAlignment="1" applyProtection="1">
      <alignment horizontal="distributed" vertical="center"/>
      <protection locked="0"/>
    </xf>
    <xf numFmtId="49" fontId="14" fillId="0" borderId="1" xfId="1097" applyNumberFormat="1" applyFont="1" applyFill="1" applyBorder="1" applyAlignment="1" applyProtection="1">
      <alignment vertical="center" wrapText="1"/>
      <protection locked="0"/>
    </xf>
    <xf numFmtId="0" fontId="2" fillId="0" borderId="1" xfId="1097" applyFont="1" applyFill="1" applyBorder="1" applyAlignment="1">
      <alignment horizontal="center"/>
    </xf>
    <xf numFmtId="10" fontId="0" fillId="0" borderId="1" xfId="0" applyNumberFormat="1" applyFill="1" applyBorder="1" applyAlignment="1">
      <alignment vertical="center"/>
    </xf>
    <xf numFmtId="49" fontId="2" fillId="0" borderId="1" xfId="1097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1097" applyFont="1" applyFill="1" applyBorder="1" applyAlignment="1"/>
    <xf numFmtId="49" fontId="2" fillId="0" borderId="1" xfId="1097" applyNumberFormat="1" applyFont="1" applyFill="1" applyBorder="1" applyAlignment="1" applyProtection="1">
      <alignment vertical="center" wrapText="1"/>
      <protection locked="0"/>
    </xf>
    <xf numFmtId="1" fontId="2" fillId="0" borderId="1" xfId="1097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1097" applyNumberFormat="1" applyFont="1" applyFill="1" applyBorder="1" applyAlignment="1">
      <alignment wrapText="1"/>
    </xf>
    <xf numFmtId="49" fontId="14" fillId="0" borderId="1" xfId="1097" applyNumberFormat="1" applyFont="1" applyFill="1" applyBorder="1" applyAlignment="1">
      <alignment horizontal="center" vertical="center" wrapText="1"/>
    </xf>
    <xf numFmtId="0" fontId="14" fillId="0" borderId="1" xfId="1097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1000" applyFont="1"/>
    <xf numFmtId="0" fontId="0" fillId="0" borderId="0" xfId="1000"/>
    <xf numFmtId="0" fontId="32" fillId="0" borderId="0" xfId="0" applyFont="1" applyAlignment="1">
      <alignment horizontal="right" vertical="center"/>
    </xf>
    <xf numFmtId="0" fontId="25" fillId="0" borderId="4" xfId="1000" applyFont="1" applyFill="1" applyBorder="1" applyAlignment="1">
      <alignment horizontal="center" vertical="center" wrapText="1"/>
    </xf>
    <xf numFmtId="0" fontId="23" fillId="0" borderId="4" xfId="2430" applyFont="1" applyBorder="1">
      <alignment vertical="center"/>
    </xf>
    <xf numFmtId="0" fontId="10" fillId="0" borderId="1" xfId="100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24" fillId="0" borderId="4" xfId="2430" applyFont="1" applyBorder="1">
      <alignment vertical="center"/>
    </xf>
    <xf numFmtId="3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6" fillId="0" borderId="4" xfId="1000" applyFont="1" applyFill="1" applyBorder="1" applyAlignment="1">
      <alignment horizontal="center" vertical="center"/>
    </xf>
    <xf numFmtId="1" fontId="25" fillId="0" borderId="4" xfId="1000" applyNumberFormat="1" applyFont="1" applyFill="1" applyBorder="1" applyAlignment="1" applyProtection="1">
      <alignment vertical="center"/>
      <protection locked="0"/>
    </xf>
    <xf numFmtId="1" fontId="10" fillId="0" borderId="4" xfId="1000" applyNumberFormat="1" applyFont="1" applyFill="1" applyBorder="1" applyAlignment="1" applyProtection="1">
      <alignment horizontal="left" vertical="center"/>
      <protection locked="0"/>
    </xf>
    <xf numFmtId="1" fontId="10" fillId="0" borderId="4" xfId="1000" applyNumberFormat="1" applyFont="1" applyFill="1" applyBorder="1" applyAlignment="1" applyProtection="1">
      <alignment horizontal="left" vertical="center" indent="1"/>
      <protection locked="0"/>
    </xf>
    <xf numFmtId="0" fontId="10" fillId="0" borderId="4" xfId="1000" applyFont="1" applyFill="1" applyBorder="1" applyAlignment="1">
      <alignment horizontal="left" vertical="center"/>
    </xf>
    <xf numFmtId="1" fontId="10" fillId="0" borderId="4" xfId="1000" applyNumberFormat="1" applyFont="1" applyFill="1" applyBorder="1" applyAlignment="1" applyProtection="1">
      <alignment vertical="center"/>
      <protection locked="0"/>
    </xf>
    <xf numFmtId="0" fontId="10" fillId="0" borderId="4" xfId="1000" applyFont="1" applyBorder="1" applyAlignment="1"/>
    <xf numFmtId="0" fontId="0" fillId="0" borderId="0" xfId="1000" applyFont="1" applyFill="1"/>
    <xf numFmtId="10" fontId="12" fillId="0" borderId="0" xfId="1000" applyNumberFormat="1" applyFont="1" applyFill="1" applyAlignment="1">
      <alignment horizontal="center"/>
    </xf>
    <xf numFmtId="0" fontId="15" fillId="0" borderId="1" xfId="1097" applyFont="1" applyFill="1" applyBorder="1" applyAlignment="1">
      <alignment wrapText="1"/>
    </xf>
    <xf numFmtId="10" fontId="15" fillId="0" borderId="1" xfId="0" applyNumberFormat="1" applyFont="1" applyBorder="1" applyAlignment="1">
      <alignment horizontal="center" vertical="center" wrapText="1"/>
    </xf>
    <xf numFmtId="0" fontId="13" fillId="0" borderId="1" xfId="1097" applyFont="1" applyFill="1" applyBorder="1" applyAlignment="1">
      <alignment horizontal="center" vertical="center"/>
    </xf>
    <xf numFmtId="1" fontId="13" fillId="0" borderId="1" xfId="1097" applyNumberFormat="1" applyFont="1" applyFill="1" applyBorder="1" applyAlignment="1" applyProtection="1">
      <alignment vertical="center"/>
      <protection locked="0"/>
    </xf>
    <xf numFmtId="1" fontId="15" fillId="0" borderId="1" xfId="1097" applyNumberFormat="1" applyFont="1" applyFill="1" applyBorder="1" applyAlignment="1" applyProtection="1">
      <alignment horizontal="left" vertical="center"/>
      <protection locked="0"/>
    </xf>
    <xf numFmtId="1" fontId="15" fillId="0" borderId="1" xfId="1097" applyNumberFormat="1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1" fontId="15" fillId="2" borderId="1" xfId="1097" applyNumberFormat="1" applyFont="1" applyFill="1" applyBorder="1" applyAlignment="1" applyProtection="1">
      <alignment horizontal="left" vertical="center"/>
      <protection locked="0"/>
    </xf>
    <xf numFmtId="0" fontId="15" fillId="2" borderId="1" xfId="1097" applyNumberFormat="1" applyFont="1" applyFill="1" applyBorder="1" applyAlignment="1" applyProtection="1">
      <alignment vertical="center"/>
      <protection locked="0"/>
    </xf>
    <xf numFmtId="0" fontId="15" fillId="0" borderId="1" xfId="1097" applyNumberFormat="1" applyFont="1" applyFill="1" applyBorder="1" applyAlignment="1" applyProtection="1">
      <alignment vertical="center"/>
      <protection locked="0"/>
    </xf>
    <xf numFmtId="0" fontId="33" fillId="0" borderId="0" xfId="4213" applyFont="1" applyAlignment="1">
      <alignment vertical="top"/>
    </xf>
    <xf numFmtId="0" fontId="37" fillId="0" borderId="0" xfId="4213" applyFont="1">
      <alignment vertical="center"/>
    </xf>
    <xf numFmtId="0" fontId="0" fillId="0" borderId="0" xfId="4213" applyFont="1" applyAlignment="1">
      <alignment horizontal="center" vertical="center"/>
    </xf>
    <xf numFmtId="0" fontId="0" fillId="0" borderId="0" xfId="4213" applyFont="1">
      <alignment vertical="center"/>
    </xf>
    <xf numFmtId="0" fontId="0" fillId="0" borderId="0" xfId="4213" applyFont="1" applyAlignment="1">
      <alignment horizontal="left" vertical="center"/>
    </xf>
    <xf numFmtId="0" fontId="38" fillId="0" borderId="0" xfId="4213" applyFont="1" applyAlignment="1">
      <alignment horizontal="center" vertical="top"/>
    </xf>
    <xf numFmtId="0" fontId="20" fillId="0" borderId="0" xfId="4213" applyFont="1" applyAlignment="1">
      <alignment horizontal="center" vertical="center"/>
    </xf>
    <xf numFmtId="0" fontId="39" fillId="0" borderId="1" xfId="4213" applyFont="1" applyFill="1" applyBorder="1" applyAlignment="1">
      <alignment horizontal="left" vertical="center"/>
    </xf>
    <xf numFmtId="0" fontId="39" fillId="0" borderId="1" xfId="4213" applyFont="1" applyBorder="1" applyAlignment="1">
      <alignment horizontal="center" vertical="center"/>
    </xf>
    <xf numFmtId="0" fontId="40" fillId="0" borderId="1" xfId="4213" applyFont="1" applyFill="1" applyBorder="1" applyAlignment="1">
      <alignment horizontal="center" vertical="center"/>
    </xf>
    <xf numFmtId="0" fontId="40" fillId="0" borderId="1" xfId="4213" applyFont="1" applyFill="1" applyBorder="1">
      <alignment vertical="center"/>
    </xf>
    <xf numFmtId="0" fontId="0" fillId="0" borderId="1" xfId="4213" applyFont="1" applyBorder="1" applyAlignment="1">
      <alignment horizontal="center" vertical="center"/>
    </xf>
    <xf numFmtId="0" fontId="41" fillId="0" borderId="0" xfId="4213" applyFont="1" applyFill="1">
      <alignment vertical="center"/>
    </xf>
    <xf numFmtId="0" fontId="42" fillId="0" borderId="1" xfId="4213" applyFont="1" applyFill="1" applyBorder="1">
      <alignment vertical="center"/>
    </xf>
    <xf numFmtId="0" fontId="27" fillId="0" borderId="3" xfId="4213" applyFont="1" applyBorder="1" applyAlignment="1">
      <alignment horizontal="left" vertical="center" wrapText="1"/>
    </xf>
    <xf numFmtId="0" fontId="27" fillId="0" borderId="0" xfId="4213" applyFont="1" applyBorder="1" applyAlignment="1">
      <alignment horizontal="left" vertical="center" wrapText="1"/>
    </xf>
  </cellXfs>
  <cellStyles count="5009">
    <cellStyle name="常规" xfId="0" builtinId="0"/>
    <cellStyle name="货币[0]" xfId="1" builtinId="7"/>
    <cellStyle name="常规 39" xfId="2"/>
    <cellStyle name="常规 44" xfId="3"/>
    <cellStyle name="货币" xfId="4" builtinId="4"/>
    <cellStyle name="强调文字颜色 2 3 2" xfId="5"/>
    <cellStyle name="常规 2 2 2 5 3 2" xfId="6"/>
    <cellStyle name="输入" xfId="7" builtinId="20"/>
    <cellStyle name="?鹎%U龡&amp;H齲_x0001_C铣_x0014__x0007__x0001__x0001_ 2 2 2 2 3_2015财政决算公开" xfId="8"/>
    <cellStyle name="20% - 强调文字颜色 3" xfId="9" builtinId="38"/>
    <cellStyle name="20% - 强调文字颜色 6 3 2 2_2015财政决算公开" xfId="10"/>
    <cellStyle name="强调文字颜色 5 4 2 2 2" xfId="11"/>
    <cellStyle name="?鹎%U龡&amp;H齲_x0001_C铣_x0014__x0007__x0001__x0001_ 2 2 3 4_2015财政决算公开" xfId="12"/>
    <cellStyle name="常规 15 4 2" xfId="13"/>
    <cellStyle name="千位分隔[0]" xfId="14" builtinId="6"/>
    <cellStyle name="40% - 强调文字颜色 2 2 3 2 2" xfId="15"/>
    <cellStyle name="常规 3 4 3" xfId="16"/>
    <cellStyle name="?鹎%U龡&amp;H齲_x0001_C铣_x0014__x0007__x0001__x0001_ 2 2 3 2 2" xfId="17"/>
    <cellStyle name="60% - 强调文字颜色 1 3 5" xfId="18"/>
    <cellStyle name="常规 26 2" xfId="19"/>
    <cellStyle name="常规 31 2" xfId="20"/>
    <cellStyle name="40% - 强调文字颜色 3 3 3 2" xfId="21"/>
    <cellStyle name="40% - 强调文字颜色 3" xfId="22" builtinId="39"/>
    <cellStyle name="?鹎%U龡&amp;H齲_x0001_C铣_x0014__x0007__x0001__x0001_ 3" xfId="23"/>
    <cellStyle name="?鹎%U龡&amp;H齲_x0001_C铣_x0014__x0007__x0001__x0001_ 3 3 3 2" xfId="24"/>
    <cellStyle name="?鹎%U龡&amp;H齲_x0001_C铣_x0014__x0007__x0001__x0001_ 4 3 4" xfId="25"/>
    <cellStyle name="标题 5 6" xfId="26"/>
    <cellStyle name="?鹎%U龡&amp;H齲_x0001_C铣_x0014__x0007__x0001__x0001_ 2 5 2 2" xfId="27"/>
    <cellStyle name="差" xfId="28" builtinId="27"/>
    <cellStyle name="20% - 强调文字颜色 2 2 3_2015财政决算公开" xfId="29"/>
    <cellStyle name="?鹎%U龡&amp;H齲_x0001_C铣_x0014__x0007__x0001__x0001_ 3 2 2 6_2015财政决算公开" xfId="30"/>
    <cellStyle name="40% - 强调文字颜色 2 5 2 2" xfId="31"/>
    <cellStyle name="20% - 强调文字颜色 3 6 2 2" xfId="32"/>
    <cellStyle name="常规 7 3" xfId="33"/>
    <cellStyle name="千位分隔" xfId="34" builtinId="3"/>
    <cellStyle name="常规 12 2 3" xfId="35"/>
    <cellStyle name="?鹎%U龡&amp;H齲_x0001_C铣_x0014__x0007__x0001__x0001_ 2 3 5 3" xfId="36"/>
    <cellStyle name="60% - 强调文字颜色 3" xfId="37" builtinId="40"/>
    <cellStyle name="?鹎%U龡&amp;H齲_x0001_C铣_x0014__x0007__x0001__x0001_ 2 2 3 4 2" xfId="38"/>
    <cellStyle name="20% - 强调文字颜色 6 3 2 2 2" xfId="39"/>
    <cellStyle name="千位分隔 4 6" xfId="40"/>
    <cellStyle name="超链接" xfId="41" builtinId="8"/>
    <cellStyle name="40% - 强调文字颜色 1 6_2015财政决算公开" xfId="42"/>
    <cellStyle name="?鹎%U龡&amp;H齲_x0001_C铣_x0014__x0007__x0001__x0001_ 2 2 2 5 2" xfId="43"/>
    <cellStyle name="百分比" xfId="44" builtinId="5"/>
    <cellStyle name="适中 2 4 2" xfId="45"/>
    <cellStyle name="已访问的超链接" xfId="46" builtinId="9"/>
    <cellStyle name="20% - 强调文字颜色 6 4 2 2" xfId="47"/>
    <cellStyle name="?鹎%U龡&amp;H齲_x0001_C铣_x0014__x0007__x0001__x0001_ 2 3 3 4" xfId="48"/>
    <cellStyle name="强调文字颜色 3 2 3 2" xfId="49"/>
    <cellStyle name="注释" xfId="50" builtinId="10"/>
    <cellStyle name="60% - 强调文字颜色 2 3" xfId="51"/>
    <cellStyle name="?鹎%U龡&amp;H齲_x0001_C铣_x0014__x0007__x0001__x0001_ 2 4 2 5 2" xfId="52"/>
    <cellStyle name="强调文字颜色 3 3 2 3 2" xfId="53"/>
    <cellStyle name="好 4 2 2 2" xfId="54"/>
    <cellStyle name="常规 12 2 2" xfId="55"/>
    <cellStyle name="?鹎%U龡&amp;H齲_x0001_C铣_x0014__x0007__x0001__x0001_ 2 3 5 2" xfId="56"/>
    <cellStyle name="60% - 强调文字颜色 2" xfId="57" builtinId="36"/>
    <cellStyle name="?鹎%U龡&amp;H齲_x0001_C铣_x0014__x0007__x0001__x0001_ 3 2 2 3_2015财政决算公开" xfId="58"/>
    <cellStyle name="?鹎%U龡&amp;H齲_x0001_C铣_x0014__x0007__x0001__x0001_ 3 2 5_2015财政决算公开" xfId="59"/>
    <cellStyle name="?鹎%U龡&amp;H齲_x0001_C铣_x0014__x0007__x0001__x0001_ 2 3 2 3 2" xfId="60"/>
    <cellStyle name="标题 4" xfId="61" builtinId="19"/>
    <cellStyle name="货币[0] 3" xfId="62"/>
    <cellStyle name="常规 6 5" xfId="63"/>
    <cellStyle name="常规 4 4 3" xfId="64"/>
    <cellStyle name="常规 4 2 2 3" xfId="65"/>
    <cellStyle name="警告文本" xfId="66" builtinId="11"/>
    <cellStyle name="60% - 强调文字颜色 2 3 5" xfId="67"/>
    <cellStyle name="?鹎%U龡&amp;H齲_x0001_C铣_x0014__x0007__x0001__x0001_ 2 2 4 2 2" xfId="68"/>
    <cellStyle name="?鹎%U龡&amp;H齲_x0001_C铣_x0014__x0007__x0001__x0001_ 3 4 4 5" xfId="69"/>
    <cellStyle name="?鹎%U龡&amp;H齲_x0001_C铣_x0014__x0007__x0001__x0001_ 3 10" xfId="70"/>
    <cellStyle name="?鹎%U龡&amp;H齲_x0001_C铣_x0014__x0007__x0001__x0001_ 3 2 2 2 2 5" xfId="71"/>
    <cellStyle name="标题" xfId="72" builtinId="15"/>
    <cellStyle name="?鹎%U龡&amp;H齲_x0001_C铣_x0014__x0007__x0001__x0001_ 2 3 6 5" xfId="73"/>
    <cellStyle name="解释性文本" xfId="74" builtinId="53"/>
    <cellStyle name="标题 1 5 2" xfId="75"/>
    <cellStyle name="常规 13 2 3 2" xfId="76"/>
    <cellStyle name="注释 3 3 3" xfId="77"/>
    <cellStyle name="?鹎%U龡&amp;H齲_x0001_C铣_x0014__x0007__x0001__x0001_ 2 4 5 3 2" xfId="78"/>
    <cellStyle name="标题 1" xfId="79" builtinId="16"/>
    <cellStyle name="标题 2" xfId="80" builtinId="17"/>
    <cellStyle name="60% - 强调文字颜色 1" xfId="81" builtinId="32"/>
    <cellStyle name="?鹎%U龡&amp;H齲_x0001_C铣_x0014__x0007__x0001__x0001_ 5_2015财政决算公开" xfId="82"/>
    <cellStyle name="标题 3" xfId="83" builtinId="18"/>
    <cellStyle name="货币[0] 2" xfId="84"/>
    <cellStyle name="常规 12 2 4" xfId="85"/>
    <cellStyle name="?鹎%U龡&amp;H齲_x0001_C铣_x0014__x0007__x0001__x0001_ 2 3 5 4" xfId="86"/>
    <cellStyle name="千位分隔 3 2 2 2 2" xfId="87"/>
    <cellStyle name="强调文字颜色 3 2 5 2" xfId="88"/>
    <cellStyle name="60% - 强调文字颜色 4" xfId="89" builtinId="44"/>
    <cellStyle name="?鹎%U龡&amp;H齲_x0001_C铣_x0014__x0007__x0001__x0001_ 2 2 2 2 3 3" xfId="90"/>
    <cellStyle name="20% - 强调文字颜色 2 4 2" xfId="91"/>
    <cellStyle name="强调文字颜色 2 2 3 3 2" xfId="92"/>
    <cellStyle name="输出" xfId="93" builtinId="21"/>
    <cellStyle name="?鹎%U龡&amp;H齲_x0001_C铣_x0014__x0007__x0001__x0001_ 3 4 7" xfId="94"/>
    <cellStyle name="?鹎%U龡&amp;H齲_x0001_C铣_x0014__x0007__x0001__x0001_ 3 2 2 2 5" xfId="95"/>
    <cellStyle name="40% - 强调文字颜色 6 3 3_2015财政决算公开" xfId="96"/>
    <cellStyle name="?鹎%U龡&amp;H齲_x0001_C铣_x0014__x0007__x0001__x0001_ 3 2 4 5" xfId="97"/>
    <cellStyle name="常规 5 6 3 2" xfId="98"/>
    <cellStyle name="计算" xfId="99" builtinId="22"/>
    <cellStyle name="计算 2 3 3" xfId="100"/>
    <cellStyle name="?鹎%U龡&amp;H齲_x0001_C铣_x0014__x0007__x0001__x0001_ 2 4 8" xfId="101"/>
    <cellStyle name="检查单元格" xfId="102" builtinId="23"/>
    <cellStyle name="常规 13 5" xfId="103"/>
    <cellStyle name="标题 5 3 4" xfId="104"/>
    <cellStyle name="20% - 强调文字颜色 6" xfId="105" builtinId="50"/>
    <cellStyle name="常规 2 2 2 5" xfId="106"/>
    <cellStyle name="40% - 强调文字颜色 4 2 3 3" xfId="107"/>
    <cellStyle name="强调文字颜色 2" xfId="108" builtinId="33"/>
    <cellStyle name="20% - 强调文字颜色 6 3 5" xfId="109"/>
    <cellStyle name="链接单元格" xfId="110" builtinId="24"/>
    <cellStyle name="20% - 强调文字颜色 4 5 2 3" xfId="111"/>
    <cellStyle name="20% - 强调文字颜色 1 2 2 2_2015财政决算公开" xfId="112"/>
    <cellStyle name="汇总" xfId="113" builtinId="25"/>
    <cellStyle name="?鹎%U龡&amp;H齲_x0001_C铣_x0014__x0007__x0001__x0001_ 2 4 2 2" xfId="114"/>
    <cellStyle name="?鹎%U龡&amp;H齲_x0001_C铣_x0014__x0007__x0001__x0001_ 2 5 3" xfId="115"/>
    <cellStyle name="差_F00DC810C49E00C2E0430A3413167AE0" xfId="116"/>
    <cellStyle name="差 2 3 2" xfId="117"/>
    <cellStyle name="好" xfId="118" builtinId="26"/>
    <cellStyle name="适中" xfId="119" builtinId="28"/>
    <cellStyle name="标题 5 3 3" xfId="120"/>
    <cellStyle name="20% - 强调文字颜色 5" xfId="121" builtinId="46"/>
    <cellStyle name="常规 2 2 2 4" xfId="122"/>
    <cellStyle name="40% - 强调文字颜色 4 2 3 2" xfId="123"/>
    <cellStyle name="强调文字颜色 1" xfId="124" builtinId="29"/>
    <cellStyle name="百分比 3 5 2" xfId="125"/>
    <cellStyle name="20% - 强调文字颜色 1" xfId="126" builtinId="30"/>
    <cellStyle name="常规 2 3 2 2 5" xfId="127"/>
    <cellStyle name="注释 2 3 3" xfId="128"/>
    <cellStyle name="?鹎%U龡&amp;H齲_x0001_C铣_x0014__x0007__x0001__x0001_ 2 4 4 3 2" xfId="129"/>
    <cellStyle name="?鹎%U龡&amp;H齲_x0001_C铣_x0014__x0007__x0001__x0001_ 2 4 9 2" xfId="130"/>
    <cellStyle name="40% - 强调文字颜色 1" xfId="131" builtinId="31"/>
    <cellStyle name="?鹎%U龡&amp;H齲_x0001_C铣_x0014__x0007__x0001__x0001_ 2 2 2 2 3 3 2" xfId="132"/>
    <cellStyle name="20% - 强调文字颜色 2" xfId="133" builtinId="34"/>
    <cellStyle name="?鹎%U龡&amp;H齲_x0001_C铣_x0014__x0007__x0001__x0001_ 3 4 7 2" xfId="134"/>
    <cellStyle name="?鹎%U龡&amp;H齲_x0001_C铣_x0014__x0007__x0001__x0001_ 3 2 2 2 5 2" xfId="135"/>
    <cellStyle name="40% - 强调文字颜色 2" xfId="136" builtinId="35"/>
    <cellStyle name="?鹎%U龡&amp;H齲_x0001_C铣_x0014__x0007__x0001__x0001_ 2" xfId="137"/>
    <cellStyle name="输入 2 2 2 3" xfId="138"/>
    <cellStyle name="?鹎%U龡&amp;H齲_x0001_C铣_x0014__x0007__x0001__x0001_ 4 3 3" xfId="139"/>
    <cellStyle name="标题 5 5" xfId="140"/>
    <cellStyle name="千位分隔 2 2 4 2" xfId="141"/>
    <cellStyle name="常规 2 2 2 6" xfId="142"/>
    <cellStyle name="40% - 强调文字颜色 4 2 3 4" xfId="143"/>
    <cellStyle name="强调文字颜色 3" xfId="144" builtinId="37"/>
    <cellStyle name="?鹎%U龡&amp;H齲_x0001_C铣_x0014__x0007__x0001__x0001_ 2 2 3 2 2 2" xfId="145"/>
    <cellStyle name="?鹎%U龡&amp;H齲_x0001_C铣_x0014__x0007__x0001__x0001_ 2 3 2_2015财政决算公开" xfId="146"/>
    <cellStyle name="千位分隔 2 2 4 3" xfId="147"/>
    <cellStyle name="常规 2 2 2 7" xfId="148"/>
    <cellStyle name="40% - 强调文字颜色 4 2 3 5" xfId="149"/>
    <cellStyle name="20% - 强调文字颜色 5 5 2 2 2" xfId="150"/>
    <cellStyle name="强调文字颜色 4" xfId="151" builtinId="41"/>
    <cellStyle name="标题 5 3 2" xfId="152"/>
    <cellStyle name="20% - 强调文字颜色 4" xfId="153" builtinId="42"/>
    <cellStyle name="40% - 强调文字颜色 3 3 3 3" xfId="154"/>
    <cellStyle name="40% - 强调文字颜色 4" xfId="155" builtinId="43"/>
    <cellStyle name="常规 26 3" xfId="156"/>
    <cellStyle name="千位分隔 2 2 4 4" xfId="157"/>
    <cellStyle name="常规 2 2 2 8" xfId="158"/>
    <cellStyle name="百分比 3 2 3 2" xfId="159"/>
    <cellStyle name="强调文字颜色 5" xfId="160" builtinId="45"/>
    <cellStyle name="60% - 强调文字颜色 6 5 2" xfId="161"/>
    <cellStyle name="?鹎%U龡&amp;H齲_x0001_C铣_x0014__x0007__x0001__x0001_ 2 2 3 6 2" xfId="162"/>
    <cellStyle name="60% - 强调文字颜色 3 3 2 2 3" xfId="163"/>
    <cellStyle name="?鹎%U龡&amp;H齲_x0001_C铣_x0014__x0007__x0001__x0001_ 3 4 4 2 2" xfId="164"/>
    <cellStyle name="?鹎%U龡&amp;H齲_x0001_C铣_x0014__x0007__x0001__x0001_ 3 2 2 2 2 2 2" xfId="165"/>
    <cellStyle name="?鹎%U龡&amp;H齲_x0001_C铣_x0014__x0007__x0001__x0001_ 2 2 2 3 2 2" xfId="166"/>
    <cellStyle name="20% - 着色 2" xfId="167"/>
    <cellStyle name="计算 4" xfId="168"/>
    <cellStyle name="40% - 强调文字颜色 5" xfId="169" builtinId="47"/>
    <cellStyle name="60% - 着色 6 2" xfId="170"/>
    <cellStyle name="适中 3 2 2 2 2" xfId="171"/>
    <cellStyle name="60% - 强调文字颜色 5" xfId="172" builtinId="48"/>
    <cellStyle name="20% - 强调文字颜色 1 2_2015财政决算公开" xfId="173"/>
    <cellStyle name="常规 13 2 2 2" xfId="174"/>
    <cellStyle name="40% - 强调文字颜色 6 6 3" xfId="175"/>
    <cellStyle name="注释 3 2 3" xfId="176"/>
    <cellStyle name="60% - 强调文字颜色 4 2 4 3" xfId="177"/>
    <cellStyle name="?鹎%U龡&amp;H齲_x0001_C铣_x0014__x0007__x0001__x0001_ 2 4 5 2 2" xfId="178"/>
    <cellStyle name="千位分隔 2 2 4 5" xfId="179"/>
    <cellStyle name="常规 2 2 2 9" xfId="180"/>
    <cellStyle name="强调文字颜色 6" xfId="181" builtinId="49"/>
    <cellStyle name="60% - 强调文字颜色 6 5 3" xfId="182"/>
    <cellStyle name="20% - 强调文字颜色 2 2 4_2015财政决算公开" xfId="183"/>
    <cellStyle name="强调文字颜色 2 2 4 2 2" xfId="184"/>
    <cellStyle name="20% - 强调文字颜色 3 3 2" xfId="185"/>
    <cellStyle name="常规 3 2 6 2" xfId="186"/>
    <cellStyle name="40% - 强调文字颜色 6" xfId="187" builtinId="51"/>
    <cellStyle name="60% - 强调文字颜色 6" xfId="188" builtinId="52"/>
    <cellStyle name="常规 7 2 2 2 2" xfId="189"/>
    <cellStyle name="?鹎%U龡&amp;H齲_x0001_C铣_x0014__x0007__x0001__x0001_ 2 2 2 2 4 2 2" xfId="190"/>
    <cellStyle name="常规 48 3" xfId="191"/>
    <cellStyle name="?鹎%U龡&amp;H齲_x0001_C铣_x0014__x0007__x0001__x0001_ 3 2 2 3 4 2" xfId="192"/>
    <cellStyle name="?鹎%U龡&amp;H齲_x0001_C铣_x0014__x0007__x0001__x0001_ 3 2 5 4 2" xfId="193"/>
    <cellStyle name="20% - 强调文字颜色 4 3 2_2015财政决算公开" xfId="194"/>
    <cellStyle name="?鹎%U龡&amp;H齲_x0001_C铣_x0014__x0007__x0001__x0001_ 2 2 2 2 2 3" xfId="195"/>
    <cellStyle name="?鹎%U龡&amp;H齲_x0001_C铣_x0014__x0007__x0001__x0001_ 3 2 3 5" xfId="196"/>
    <cellStyle name="?鹎%U龡&amp;H齲_x0001_C铣_x0014__x0007__x0001__x0001_ 3 3 7" xfId="197"/>
    <cellStyle name="货币 2 4 4 2" xfId="198"/>
    <cellStyle name="?鹎%U龡&amp;H齲_x0001_C铣_x0014__x0007__x0001__x0001_ 2 2 2 2 2 3 2" xfId="199"/>
    <cellStyle name="?鹎%U龡&amp;H齲_x0001_C铣_x0014__x0007__x0001__x0001_ 3 3 7 2" xfId="200"/>
    <cellStyle name="?鹎%U龡&amp;H齲_x0001_C铣_x0014__x0007__x0001__x0001_ 2 2 2 3_2015财政决算公开" xfId="201"/>
    <cellStyle name="?鹎%U龡&amp;H齲_x0001_C铣_x0014__x0007__x0001__x0001_ 3 2 3 5 2" xfId="202"/>
    <cellStyle name="标题 5 3 2_2015财政决算公开" xfId="203"/>
    <cellStyle name="?鹎%U龡&amp;H齲_x0001_C铣_x0014__x0007__x0001__x0001_ 2 2" xfId="204"/>
    <cellStyle name="?鹎%U龡&amp;H齲_x0001_C铣_x0014__x0007__x0001__x0001_ 4 3 3 2" xfId="205"/>
    <cellStyle name="标题 5 5 2" xfId="206"/>
    <cellStyle name="链接单元格 3 2 3" xfId="207"/>
    <cellStyle name="?鹎%U龡&amp;H齲_x0001_C铣_x0014__x0007__x0001__x0001_ 2 2 8" xfId="208"/>
    <cellStyle name="货币 2 3 3 3" xfId="209"/>
    <cellStyle name="常规 11 5" xfId="210"/>
    <cellStyle name="常规 2 4 2 2 5" xfId="211"/>
    <cellStyle name="?鹎%U龡&amp;H齲_x0001_C铣_x0014__x0007__x0001__x0001_ 2 2 11 2" xfId="212"/>
    <cellStyle name="常规 2 2 2 2 4 3" xfId="213"/>
    <cellStyle name="?鹎%U龡&amp;H齲_x0001_C铣_x0014__x0007__x0001__x0001_ 3 2 7 2 2" xfId="214"/>
    <cellStyle name="20% - 强调文字颜色 2 6 2" xfId="215"/>
    <cellStyle name="?鹎%U龡&amp;H齲_x0001_C铣_x0014__x0007__x0001__x0001_ 3 2 2 5 2 2" xfId="216"/>
    <cellStyle name="?鹎%U龡&amp;H齲_x0001_C铣_x0014__x0007__x0001__x0001_ 2 4 2 3 3 2" xfId="217"/>
    <cellStyle name="20% - 强调文字颜色 2 2 2 2 2" xfId="218"/>
    <cellStyle name="20% - 强调文字颜色 1 9" xfId="219"/>
    <cellStyle name="?鹎%U龡&amp;H齲_x0001_C铣_x0014__x0007__x0001__x0001_ 3 2 2 4 5" xfId="220"/>
    <cellStyle name="?鹎%U龡&amp;H齲_x0001_C铣_x0014__x0007__x0001__x0001_ 2 2 2" xfId="221"/>
    <cellStyle name="解释性文本 3 3" xfId="222"/>
    <cellStyle name="?鹎%U龡&amp;H齲_x0001_C铣_x0014__x0007__x0001__x0001_ 2 2 8 2" xfId="223"/>
    <cellStyle name="货币 2 3 3 3 2" xfId="224"/>
    <cellStyle name="?鹎%U龡&amp;H齲_x0001_C铣_x0014__x0007__x0001__x0001_ 2 3 2 4 3" xfId="225"/>
    <cellStyle name="强调文字颜色 3 2 2 2 3" xfId="226"/>
    <cellStyle name="20% - 强调文字颜色 1 2 3 2" xfId="227"/>
    <cellStyle name="?鹎%U龡&amp;H齲_x0001_C铣_x0014__x0007__x0001__x0001_ 2 2 2 2" xfId="228"/>
    <cellStyle name="常规 8 4 3" xfId="229"/>
    <cellStyle name="?鹎%U龡&amp;H齲_x0001_C铣_x0014__x0007__x0001__x0001_ 2 2 3 4 5" xfId="230"/>
    <cellStyle name="20% - 强调文字颜色 1 2 3 2 2" xfId="231"/>
    <cellStyle name="?鹎%U龡&amp;H齲_x0001_C铣_x0014__x0007__x0001__x0001_ 2 3 2 4 3 2" xfId="232"/>
    <cellStyle name="?鹎%U龡&amp;H齲_x0001_C铣_x0014__x0007__x0001__x0001_" xfId="233"/>
    <cellStyle name="千位分隔 4 5 4" xfId="234"/>
    <cellStyle name="?鹎%U龡&amp;H齲_x0001_C铣_x0014__x0007__x0001__x0001_ 2 2 10" xfId="235"/>
    <cellStyle name="?鹎%U龡&amp;H齲_x0001_C铣_x0014__x0007__x0001__x0001_ 2 4 2 3 2" xfId="236"/>
    <cellStyle name="40% - 强调文字颜色 6 3 2 4" xfId="237"/>
    <cellStyle name="?鹎%U龡&amp;H齲_x0001_C铣_x0014__x0007__x0001__x0001_ 2 2 2 10" xfId="238"/>
    <cellStyle name="千位分隔 4 3 3 2" xfId="239"/>
    <cellStyle name="?鹎%U龡&amp;H齲_x0001_C铣_x0014__x0007__x0001__x0001_ 2 2 3" xfId="240"/>
    <cellStyle name="常规 5 5 2 2" xfId="241"/>
    <cellStyle name="?鹎%U龡&amp;H齲_x0001_C铣_x0014__x0007__x0001__x0001_ 2 3 2 4 4" xfId="242"/>
    <cellStyle name="?鹎%U龡&amp;H齲_x0001_C铣_x0014__x0007__x0001__x0001_ 3 3 3_2015财政决算公开" xfId="243"/>
    <cellStyle name="20% - 强调文字颜色 1 2 3 3" xfId="244"/>
    <cellStyle name="?鹎%U龡&amp;H齲_x0001_C铣_x0014__x0007__x0001__x0001_ 2 2 10 2" xfId="245"/>
    <cellStyle name="常规 7 2 2 3" xfId="246"/>
    <cellStyle name="40% - 强调文字颜色 2 5 2_2015财政决算公开" xfId="247"/>
    <cellStyle name="?鹎%U龡&amp;H齲_x0001_C铣_x0014__x0007__x0001__x0001_ 2 2 2 2 4 3" xfId="248"/>
    <cellStyle name="?鹎%U龡&amp;H齲_x0001_C铣_x0014__x0007__x0001__x0001_ 3 2 2 3 5" xfId="249"/>
    <cellStyle name="?鹎%U龡&amp;H齲_x0001_C铣_x0014__x0007__x0001__x0001_ 2 4 2 3 2 2" xfId="250"/>
    <cellStyle name="?鹎%U龡&amp;H齲_x0001_C铣_x0014__x0007__x0001__x0001_ 3 2 5 5" xfId="251"/>
    <cellStyle name="?鹎%U龡&amp;H齲_x0001_C铣_x0014__x0007__x0001__x0001_ 2 2 11" xfId="252"/>
    <cellStyle name="常规 2 4 2 3 2" xfId="253"/>
    <cellStyle name="?鹎%U龡&amp;H齲_x0001_C铣_x0014__x0007__x0001__x0001_ 2 2 2 2 4_2015财政决算公开" xfId="254"/>
    <cellStyle name="?鹎%U龡&amp;H齲_x0001_C铣_x0014__x0007__x0001__x0001_ 3 2 7 2" xfId="255"/>
    <cellStyle name="常规 2 2 2 2 3_2015财政决算公开" xfId="256"/>
    <cellStyle name="?鹎%U龡&amp;H齲_x0001_C铣_x0014__x0007__x0001__x0001_ 3 2 2 5 2" xfId="257"/>
    <cellStyle name="20% - 强调文字颜色 2 6" xfId="258"/>
    <cellStyle name="强调文字颜色 2 2 3 5" xfId="259"/>
    <cellStyle name="?鹎%U龡&amp;H齲_x0001_C铣_x0014__x0007__x0001__x0001_ 2 4 2 3 3" xfId="260"/>
    <cellStyle name="20% - 强调文字颜色 2 2 2 2" xfId="261"/>
    <cellStyle name="?鹎%U龡&amp;H齲_x0001_C铣_x0014__x0007__x0001__x0001_ 4 5_2015财政决算公开" xfId="262"/>
    <cellStyle name="?鹎%U龡&amp;H齲_x0001_C铣_x0014__x0007__x0001__x0001_ 2 2 12" xfId="263"/>
    <cellStyle name="货币 2 2 2 4 2 2" xfId="264"/>
    <cellStyle name="20% - 强调文字颜色 6 2 3_2015财政决算公开" xfId="265"/>
    <cellStyle name="?鹎%U龡&amp;H齲_x0001_C铣_x0014__x0007__x0001__x0001_ 3 2 7 3" xfId="266"/>
    <cellStyle name="检查单元格 2 3 2 2" xfId="267"/>
    <cellStyle name="60% - 强调文字颜色 4 4 3 2" xfId="268"/>
    <cellStyle name="20% - 强调文字颜色 2 7" xfId="269"/>
    <cellStyle name="?鹎%U龡&amp;H齲_x0001_C铣_x0014__x0007__x0001__x0001_ 3 2 2 5 3" xfId="270"/>
    <cellStyle name="?鹎%U龡&amp;H齲_x0001_C铣_x0014__x0007__x0001__x0001_ 2 4 2 3 4" xfId="271"/>
    <cellStyle name="20% - 强调文字颜色 2 2 2 3" xfId="272"/>
    <cellStyle name="?鹎%U龡&amp;H齲_x0001_C铣_x0014__x0007__x0001__x0001_ 2 2 2 2 2" xfId="273"/>
    <cellStyle name="?鹎%U龡&amp;H齲_x0001_C铣_x0014__x0007__x0001__x0001_ 2 2 2 2 2 2" xfId="274"/>
    <cellStyle name="?鹎%U龡&amp;H齲_x0001_C铣_x0014__x0007__x0001__x0001_ 3 2 3 4" xfId="275"/>
    <cellStyle name="?鹎%U龡&amp;H齲_x0001_C铣_x0014__x0007__x0001__x0001_ 3 3 6" xfId="276"/>
    <cellStyle name="好 5 2 3" xfId="277"/>
    <cellStyle name="百分比 2 4 3" xfId="278"/>
    <cellStyle name="?鹎%U龡&amp;H齲_x0001_C铣_x0014__x0007__x0001__x0001_ 2 2 2 2 2 2 2" xfId="279"/>
    <cellStyle name="?鹎%U龡&amp;H齲_x0001_C铣_x0014__x0007__x0001__x0001_ 4 6 4" xfId="280"/>
    <cellStyle name="?鹎%U龡&amp;H齲_x0001_C铣_x0014__x0007__x0001__x0001_ 3 2 3 4 2" xfId="281"/>
    <cellStyle name="输入 5" xfId="282"/>
    <cellStyle name="?鹎%U龡&amp;H齲_x0001_C铣_x0014__x0007__x0001__x0001_ 3 3 6 2" xfId="283"/>
    <cellStyle name="?鹎%U龡&amp;H齲_x0001_C铣_x0014__x0007__x0001__x0001_ 4 4 4 2" xfId="284"/>
    <cellStyle name="?鹎%U龡&amp;H齲_x0001_C铣_x0014__x0007__x0001__x0001_ 2 2 2 2 2 4" xfId="285"/>
    <cellStyle name="?鹎%U龡&amp;H齲_x0001_C铣_x0014__x0007__x0001__x0001_ 3 2 3 2 2 2" xfId="286"/>
    <cellStyle name="?鹎%U龡&amp;H齲_x0001_C铣_x0014__x0007__x0001__x0001_ 3 3 2 4_2015财政决算公开" xfId="287"/>
    <cellStyle name="?鹎%U龡&amp;H齲_x0001_C铣_x0014__x0007__x0001__x0001_ 3 3 4 2 2" xfId="288"/>
    <cellStyle name="60% - 强调文字颜色 3 2 2 2 3" xfId="289"/>
    <cellStyle name="?鹎%U龡&amp;H齲_x0001_C铣_x0014__x0007__x0001__x0001_ 3 2 3 6" xfId="290"/>
    <cellStyle name="?鹎%U龡&amp;H齲_x0001_C铣_x0014__x0007__x0001__x0001_ 3 3 8" xfId="291"/>
    <cellStyle name="60% - 强调文字颜色 4 3 2 2 3" xfId="292"/>
    <cellStyle name="?鹎%U龡&amp;H齲_x0001_C铣_x0014__x0007__x0001__x0001_ 2 2 2 2 2 4 2" xfId="293"/>
    <cellStyle name="常规 4 2 9" xfId="294"/>
    <cellStyle name="?鹎%U龡&amp;H齲_x0001_C铣_x0014__x0007__x0001__x0001_ 3 2 3 6 2" xfId="295"/>
    <cellStyle name="千位分隔 4 2 2 5" xfId="296"/>
    <cellStyle name="?鹎%U龡&amp;H齲_x0001_C铣_x0014__x0007__x0001__x0001_ 3 3 8 2" xfId="297"/>
    <cellStyle name="?鹎%U龡&amp;H齲_x0001_C铣_x0014__x0007__x0001__x0001_ 2 2 2 2 2 5" xfId="298"/>
    <cellStyle name="?鹎%U龡&amp;H齲_x0001_C铣_x0014__x0007__x0001__x0001_ 3 2 3 7" xfId="299"/>
    <cellStyle name="?鹎%U龡&amp;H齲_x0001_C铣_x0014__x0007__x0001__x0001_ 3 3 9" xfId="300"/>
    <cellStyle name="?鹎%U龡&amp;H齲_x0001_C铣_x0014__x0007__x0001__x0001_ 2 2 2 2 2_2015财政决算公开" xfId="301"/>
    <cellStyle name="货币 2 7 2" xfId="302"/>
    <cellStyle name="?鹎%U龡&amp;H齲_x0001_C铣_x0014__x0007__x0001__x0001_ 2 2 3 2 3" xfId="303"/>
    <cellStyle name="?鹎%U龡&amp;H齲_x0001_C铣_x0014__x0007__x0001__x0001_ 3 2_2015财政决算公开" xfId="304"/>
    <cellStyle name="?鹎%U龡&amp;H齲_x0001_C铣_x0014__x0007__x0001__x0001_ 2 2 2 2 3" xfId="305"/>
    <cellStyle name="?鹎%U龡&amp;H齲_x0001_C铣_x0014__x0007__x0001__x0001_ 2 2 2 2 3 2" xfId="306"/>
    <cellStyle name="适中 4 2 3" xfId="307"/>
    <cellStyle name="?鹎%U龡&amp;H齲_x0001_C铣_x0014__x0007__x0001__x0001_ 3 4 6" xfId="308"/>
    <cellStyle name="?鹎%U龡&amp;H齲_x0001_C铣_x0014__x0007__x0001__x0001_ 3 2 2 2 4" xfId="309"/>
    <cellStyle name="?鹎%U龡&amp;H齲_x0001_C铣_x0014__x0007__x0001__x0001_ 3 2 4 4" xfId="310"/>
    <cellStyle name="?鹎%U龡&amp;H齲_x0001_C铣_x0014__x0007__x0001__x0001_ 2 2 2 2 3 2 2" xfId="311"/>
    <cellStyle name="常规 6 2 2 4" xfId="312"/>
    <cellStyle name="?鹎%U龡&amp;H齲_x0001_C铣_x0014__x0007__x0001__x0001_ 3 2 2 2 4 2" xfId="313"/>
    <cellStyle name="?鹎%U龡&amp;H齲_x0001_C铣_x0014__x0007__x0001__x0001_ 3 4 6 2" xfId="314"/>
    <cellStyle name="?鹎%U龡&amp;H齲_x0001_C铣_x0014__x0007__x0001__x0001_ 3 2 4 4 2" xfId="315"/>
    <cellStyle name="?鹎%U龡&amp;H齲_x0001_C铣_x0014__x0007__x0001__x0001_ 3 4 8" xfId="316"/>
    <cellStyle name="?鹎%U龡&amp;H齲_x0001_C铣_x0014__x0007__x0001__x0001_ 3 2 2 2 6" xfId="317"/>
    <cellStyle name="好_司法部2010年度中央部门决算（草案）报" xfId="318"/>
    <cellStyle name="?鹎%U龡&amp;H齲_x0001_C铣_x0014__x0007__x0001__x0001_ 2 2 2 2 3 4" xfId="319"/>
    <cellStyle name="?鹎%U龡&amp;H齲_x0001_C铣_x0014__x0007__x0001__x0001_ 3 2 3 2 3 2" xfId="320"/>
    <cellStyle name="?鹎%U龡&amp;H齲_x0001_C铣_x0014__x0007__x0001__x0001_ 3 3 4 3 2" xfId="321"/>
    <cellStyle name="常规 7 2 2" xfId="322"/>
    <cellStyle name="?鹎%U龡&amp;H齲_x0001_C铣_x0014__x0007__x0001__x0001_ 2 2 2 2 4" xfId="323"/>
    <cellStyle name="常规 7 2 2 2" xfId="324"/>
    <cellStyle name="?鹎%U龡&amp;H齲_x0001_C铣_x0014__x0007__x0001__x0001_ 2 2 2 2 4 2" xfId="325"/>
    <cellStyle name="强调文字颜色 3 4 2 3" xfId="326"/>
    <cellStyle name="20% - 强调文字颜色 1 5_2015财政决算公开" xfId="327"/>
    <cellStyle name="?鹎%U龡&amp;H齲_x0001_C铣_x0014__x0007__x0001__x0001_ 3 2 2 3 4" xfId="328"/>
    <cellStyle name="?鹎%U龡&amp;H齲_x0001_C铣_x0014__x0007__x0001__x0001_ 3 2 5 4" xfId="329"/>
    <cellStyle name="?鹎%U龡&amp;H齲_x0001_C铣_x0014__x0007__x0001__x0001_ 2 2 2 2 4 3 2" xfId="330"/>
    <cellStyle name="常规 7 2 2 4" xfId="331"/>
    <cellStyle name="?鹎%U龡&amp;H齲_x0001_C铣_x0014__x0007__x0001__x0001_ 2 2 2 2 4 4" xfId="332"/>
    <cellStyle name="?鹎%U龡&amp;H齲_x0001_C铣_x0014__x0007__x0001__x0001_ 3 2 3 2 4 2" xfId="333"/>
    <cellStyle name="?鹎%U龡&amp;H齲_x0001_C铣_x0014__x0007__x0001__x0001_ 3 3 4 4 2" xfId="334"/>
    <cellStyle name="强调文字颜色 4 2 4 2 2" xfId="335"/>
    <cellStyle name="?鹎%U龡&amp;H齲_x0001_C铣_x0014__x0007__x0001__x0001_ 2 2 2 2 4 4 2" xfId="336"/>
    <cellStyle name="?鹎%U龡&amp;H齲_x0001_C铣_x0014__x0007__x0001__x0001_ 2 2 2 2 4 5" xfId="337"/>
    <cellStyle name="输入 3 3 2" xfId="338"/>
    <cellStyle name="常规 7 2 3" xfId="339"/>
    <cellStyle name="?鹎%U龡&amp;H齲_x0001_C铣_x0014__x0007__x0001__x0001_ 2 2 2 2 5" xfId="340"/>
    <cellStyle name="常规 7 2 3 2" xfId="341"/>
    <cellStyle name="?鹎%U龡&amp;H齲_x0001_C铣_x0014__x0007__x0001__x0001_ 2 2 2 2 5 2" xfId="342"/>
    <cellStyle name="?鹎%U龡&amp;H齲_x0001_C铣_x0014__x0007__x0001__x0001_ 3 2 6 4" xfId="343"/>
    <cellStyle name="常规 5 2 3 2 2" xfId="344"/>
    <cellStyle name="?鹎%U龡&amp;H齲_x0001_C铣_x0014__x0007__x0001__x0001_ 3 2 2 4 4" xfId="345"/>
    <cellStyle name="60% - 强调文字颜色 4 4 2 3" xfId="346"/>
    <cellStyle name="20% - 强调文字颜色 1 8" xfId="347"/>
    <cellStyle name="?鹎%U龡&amp;H齲_x0001_C铣_x0014__x0007__x0001__x0001_ 2 4 2 2 5" xfId="348"/>
    <cellStyle name="常规 7 2 4" xfId="349"/>
    <cellStyle name="?鹎%U龡&amp;H齲_x0001_C铣_x0014__x0007__x0001__x0001_ 2 2 2 2 6" xfId="350"/>
    <cellStyle name="常规 2 2 2 2 5" xfId="351"/>
    <cellStyle name="?鹎%U龡&amp;H齲_x0001_C铣_x0014__x0007__x0001__x0001_ 2 3 4 3 2" xfId="352"/>
    <cellStyle name="?鹎%U龡&amp;H齲_x0001_C铣_x0014__x0007__x0001__x0001_ 2 2 2 2 6 2" xfId="353"/>
    <cellStyle name="?鹎%U龡&amp;H齲_x0001_C铣_x0014__x0007__x0001__x0001_ 3 2 7 4" xfId="354"/>
    <cellStyle name="检查单元格 2 3 2 3" xfId="355"/>
    <cellStyle name="20% - 强调文字颜色 2 8" xfId="356"/>
    <cellStyle name="常规 5 2 3 3 2" xfId="357"/>
    <cellStyle name="样式 1" xfId="358"/>
    <cellStyle name="?鹎%U龡&amp;H齲_x0001_C铣_x0014__x0007__x0001__x0001_ 3 2 2 5 4" xfId="359"/>
    <cellStyle name="常规 7 2 5" xfId="360"/>
    <cellStyle name="?鹎%U龡&amp;H齲_x0001_C铣_x0014__x0007__x0001__x0001_ 2 2 2 2 7" xfId="361"/>
    <cellStyle name="常规 5 2 3 4" xfId="362"/>
    <cellStyle name="常规 13 4 2" xfId="363"/>
    <cellStyle name="?鹎%U龡&amp;H齲_x0001_C铣_x0014__x0007__x0001__x0001_ 2 4 7 2" xfId="364"/>
    <cellStyle name="常规 12 3_2015财政决算公开" xfId="365"/>
    <cellStyle name="?鹎%U龡&amp;H齲_x0001_C铣_x0014__x0007__x0001__x0001_ 2 2 2 2 7 2" xfId="366"/>
    <cellStyle name="?鹎%U龡&amp;H齲_x0001_C铣_x0014__x0007__x0001__x0001_ 2 3 6_2015财政决算公开" xfId="367"/>
    <cellStyle name="警告文本 2 3" xfId="368"/>
    <cellStyle name="?鹎%U龡&amp;H齲_x0001_C铣_x0014__x0007__x0001__x0001_ 2 4 2 4 5" xfId="369"/>
    <cellStyle name="20% - 强调文字颜色 1 4 2 2 2" xfId="370"/>
    <cellStyle name="20% - 强调文字颜色 2 2 3 4" xfId="371"/>
    <cellStyle name="常规 2 2 2 2 6 2" xfId="372"/>
    <cellStyle name="20% - 强调文字颜色 3 8" xfId="373"/>
    <cellStyle name="?鹎%U龡&amp;H齲_x0001_C铣_x0014__x0007__x0001__x0001_ 3 2 2 6 4" xfId="374"/>
    <cellStyle name="注释 5 2 3" xfId="375"/>
    <cellStyle name="?鹎%U龡&amp;H齲_x0001_C铣_x0014__x0007__x0001__x0001_ 2 2 2 2 8" xfId="376"/>
    <cellStyle name="千位分隔 4 5 2 2" xfId="377"/>
    <cellStyle name="20% - 强调文字颜色 3 3 3 3" xfId="378"/>
    <cellStyle name="?鹎%U龡&amp;H齲_x0001_C铣_x0014__x0007__x0001__x0001_ 2 2 2 2_2015财政决算公开" xfId="379"/>
    <cellStyle name="好 4 4" xfId="380"/>
    <cellStyle name="常规 14" xfId="381"/>
    <cellStyle name="?鹎%U龡&amp;H齲_x0001_C铣_x0014__x0007__x0001__x0001_ 2 2 2 6 4 2" xfId="382"/>
    <cellStyle name="?鹎%U龡&amp;H齲_x0001_C铣_x0014__x0007__x0001__x0001_ 2 2 2 3" xfId="383"/>
    <cellStyle name="?鹎%U龡&amp;H齲_x0001_C铣_x0014__x0007__x0001__x0001_ 2 2 2 3 2" xfId="384"/>
    <cellStyle name="?鹎%U龡&amp;H齲_x0001_C铣_x0014__x0007__x0001__x0001_ 2 2 2 3 3" xfId="385"/>
    <cellStyle name="链接单元格 2 2 2 2" xfId="386"/>
    <cellStyle name="货币 2 2 3 2 2" xfId="387"/>
    <cellStyle name="常规 2 5 4" xfId="388"/>
    <cellStyle name="?鹎%U龡&amp;H齲_x0001_C铣_x0014__x0007__x0001__x0001_ 3 2 3 2_2015财政决算公开" xfId="389"/>
    <cellStyle name="?鹎%U龡&amp;H齲_x0001_C铣_x0014__x0007__x0001__x0001_ 3 3 4_2015财政决算公开" xfId="390"/>
    <cellStyle name="60% - 强调文字颜色 5 2 3" xfId="391"/>
    <cellStyle name="?鹎%U龡&amp;H齲_x0001_C铣_x0014__x0007__x0001__x0001_ 2 2 2 3 3 2" xfId="392"/>
    <cellStyle name="适中 5 2 3" xfId="393"/>
    <cellStyle name="?鹎%U龡&amp;H齲_x0001_C铣_x0014__x0007__x0001__x0001_ 3 2 3 2 4" xfId="394"/>
    <cellStyle name="?鹎%U龡&amp;H齲_x0001_C铣_x0014__x0007__x0001__x0001_ 3 3 4 4" xfId="395"/>
    <cellStyle name="强调文字颜色 4 2 4 2" xfId="396"/>
    <cellStyle name="常规 7 3 2" xfId="397"/>
    <cellStyle name="?鹎%U龡&amp;H齲_x0001_C铣_x0014__x0007__x0001__x0001_ 2 2 2 3 4" xfId="398"/>
    <cellStyle name="?鹎%U龡&amp;H齲_x0001_C铣_x0014__x0007__x0001__x0001_ 2 2 3_2015财政决算公开" xfId="399"/>
    <cellStyle name="常规 7 3 2 2" xfId="400"/>
    <cellStyle name="?鹎%U龡&amp;H齲_x0001_C铣_x0014__x0007__x0001__x0001_ 2 2 2 3 4 2" xfId="401"/>
    <cellStyle name="?鹎%U龡&amp;H齲_x0001_C铣_x0014__x0007__x0001__x0001_ 3 2 3 3 4" xfId="402"/>
    <cellStyle name="?鹎%U龡&amp;H齲_x0001_C铣_x0014__x0007__x0001__x0001_ 3 3 5 4" xfId="403"/>
    <cellStyle name="强调文字颜色 4 2 5 2" xfId="404"/>
    <cellStyle name="常规 7 3 3" xfId="405"/>
    <cellStyle name="?鹎%U龡&amp;H齲_x0001_C铣_x0014__x0007__x0001__x0001_ 2 2 2 3 5" xfId="406"/>
    <cellStyle name="标题 4 2" xfId="407"/>
    <cellStyle name="?鹎%U龡&amp;H齲_x0001_C铣_x0014__x0007__x0001__x0001_ 2 3 2 3 2 2" xfId="408"/>
    <cellStyle name="千位分隔 3" xfId="409"/>
    <cellStyle name="?鹎%U龡&amp;H齲_x0001_C铣_x0014__x0007__x0001__x0001_ 2 2 2 4" xfId="410"/>
    <cellStyle name="?鹎%U龡&amp;H齲_x0001_C铣_x0014__x0007__x0001__x0001_ 2 3 10" xfId="411"/>
    <cellStyle name="60% - 强调文字颜色 6 2_2015财政决算公开" xfId="412"/>
    <cellStyle name="?鹎%U龡&amp;H齲_x0001_C铣_x0014__x0007__x0001__x0001_ 2 2 2 4 2" xfId="413"/>
    <cellStyle name="常规 2 6 3" xfId="414"/>
    <cellStyle name="?鹎%U龡&amp;H齲_x0001_C铣_x0014__x0007__x0001__x0001_ 2 2 3 3_2015财政决算公开" xfId="415"/>
    <cellStyle name="?鹎%U龡&amp;H齲_x0001_C铣_x0014__x0007__x0001__x0001_ 2 2 2 4 2 2" xfId="416"/>
    <cellStyle name="60% - 强调文字颜色 5 3 2 2" xfId="417"/>
    <cellStyle name="?鹎%U龡&amp;H齲_x0001_C铣_x0014__x0007__x0001__x0001_ 2 2 2 8" xfId="418"/>
    <cellStyle name="?鹎%U龡&amp;H齲_x0001_C铣_x0014__x0007__x0001__x0001_ 2 2 2 4 3" xfId="419"/>
    <cellStyle name="?鹎%U龡&amp;H齲_x0001_C铣_x0014__x0007__x0001__x0001_ 2 2 2 4 3 2" xfId="420"/>
    <cellStyle name="检查单元格 3 2 2 2" xfId="421"/>
    <cellStyle name="?鹎%U龡&amp;H齲_x0001_C铣_x0014__x0007__x0001__x0001_ 2 2 3 8" xfId="422"/>
    <cellStyle name="60% - 强调文字颜色 5 3 3 2" xfId="423"/>
    <cellStyle name="40% - 强调文字颜色 5 3 2 3 2" xfId="424"/>
    <cellStyle name="?鹎%U龡&amp;H齲_x0001_C铣_x0014__x0007__x0001__x0001_ 3 4 4 4" xfId="425"/>
    <cellStyle name="强调文字颜色 4 3 4 2" xfId="426"/>
    <cellStyle name="?鹎%U龡&amp;H齲_x0001_C铣_x0014__x0007__x0001__x0001_ 3 2 2 2 2 4" xfId="427"/>
    <cellStyle name="常规 7 4 2" xfId="428"/>
    <cellStyle name="常规 4 2 3 2 2" xfId="429"/>
    <cellStyle name="?鹎%U龡&amp;H齲_x0001_C铣_x0014__x0007__x0001__x0001_ 2 2 2 4 4" xfId="430"/>
    <cellStyle name="?鹎%U龡&amp;H齲_x0001_C铣_x0014__x0007__x0001__x0001_ 2 2 2 4 4 2" xfId="431"/>
    <cellStyle name="?鹎%U龡&amp;H齲_x0001_C铣_x0014__x0007__x0001__x0001_ 3 4 5 4" xfId="432"/>
    <cellStyle name="?鹎%U龡&amp;H齲_x0001_C铣_x0014__x0007__x0001__x0001_ 3 2 2 2 3 4" xfId="433"/>
    <cellStyle name="常规 7 4 3" xfId="434"/>
    <cellStyle name="?鹎%U龡&amp;H齲_x0001_C铣_x0014__x0007__x0001__x0001_ 2 2 2 4 5" xfId="435"/>
    <cellStyle name="20% - 强调文字颜色 1 2 2 2 2" xfId="436"/>
    <cellStyle name="标题 5 2" xfId="437"/>
    <cellStyle name="20% - 强调文字颜色 5 3 3_2015财政决算公开" xfId="438"/>
    <cellStyle name="?鹎%U龡&amp;H齲_x0001_C铣_x0014__x0007__x0001__x0001_ 2 3 2 3 3 2" xfId="439"/>
    <cellStyle name="解释性文本 2 3 2" xfId="440"/>
    <cellStyle name="?鹎%U龡&amp;H齲_x0001_C铣_x0014__x0007__x0001__x0001_ 2 2 7 2 2" xfId="441"/>
    <cellStyle name="检查单元格 3 2 4" xfId="442"/>
    <cellStyle name="60% - 强调文字颜色 5 3 5" xfId="443"/>
    <cellStyle name="?鹎%U龡&amp;H齲_x0001_C铣_x0014__x0007__x0001__x0001_ 2 2 2 4_2015财政决算公开" xfId="444"/>
    <cellStyle name="?鹎%U龡&amp;H齲_x0001_C铣_x0014__x0007__x0001__x0001_ 2 3 3 2 2" xfId="445"/>
    <cellStyle name="40% - 强调文字颜色 1 2 3 3 2" xfId="446"/>
    <cellStyle name="?鹎%U龡&amp;H齲_x0001_C铣_x0014__x0007__x0001__x0001_ 2 2 2 5" xfId="447"/>
    <cellStyle name="解释性文本 7" xfId="448"/>
    <cellStyle name="差 4" xfId="449"/>
    <cellStyle name="?鹎%U龡&amp;H齲_x0001_C铣_x0014__x0007__x0001__x0001_ 2 2 2 5 2 2" xfId="450"/>
    <cellStyle name="60% - 强调文字颜色 5 4 2 2" xfId="451"/>
    <cellStyle name="?鹎%U龡&amp;H齲_x0001_C铣_x0014__x0007__x0001__x0001_ 2 3 2 8" xfId="452"/>
    <cellStyle name="?鹎%U龡&amp;H齲_x0001_C铣_x0014__x0007__x0001__x0001_ 3 3 2 4 3" xfId="453"/>
    <cellStyle name="强调文字颜色 4 2 2 2 3" xfId="454"/>
    <cellStyle name="?鹎%U龡&amp;H齲_x0001_C铣_x0014__x0007__x0001__x0001_ 2 2 2 5 3" xfId="455"/>
    <cellStyle name="?鹎%U龡&amp;H齲_x0001_C铣_x0014__x0007__x0001__x0001_ 2 2 2 5 3 2" xfId="456"/>
    <cellStyle name="20% - 强调文字颜色 3 2 2 3" xfId="457"/>
    <cellStyle name="常规 4 2 3 3 2" xfId="458"/>
    <cellStyle name="?鹎%U龡&amp;H齲_x0001_C铣_x0014__x0007__x0001__x0001_ 2 2 2 5 4" xfId="459"/>
    <cellStyle name="60% - 强调文字颜色 5 2 3 5" xfId="460"/>
    <cellStyle name="?鹎%U龡&amp;H齲_x0001_C铣_x0014__x0007__x0001__x0001_ 2 2 2 5_2015财政决算公开" xfId="461"/>
    <cellStyle name="?鹎%U龡&amp;H齲_x0001_C铣_x0014__x0007__x0001__x0001_ 2 2 2 6" xfId="462"/>
    <cellStyle name="?鹎%U龡&amp;H齲_x0001_C铣_x0014__x0007__x0001__x0001_ 2 2 2 6 2" xfId="463"/>
    <cellStyle name="好 2 4" xfId="464"/>
    <cellStyle name="40% - 强调文字颜色 5 3" xfId="465"/>
    <cellStyle name="?鹎%U龡&amp;H齲_x0001_C铣_x0014__x0007__x0001__x0001_ 2 2 2 6 2 2" xfId="466"/>
    <cellStyle name="60% - 强调文字颜色 5 5 2 2" xfId="467"/>
    <cellStyle name="?鹎%U龡&amp;H齲_x0001_C铣_x0014__x0007__x0001__x0001_ 2 4 2 8" xfId="468"/>
    <cellStyle name="?鹎%U龡&amp;H齲_x0001_C铣_x0014__x0007__x0001__x0001_ 5 3" xfId="469"/>
    <cellStyle name="强调文字颜色 4 2 3 2 3" xfId="470"/>
    <cellStyle name="?鹎%U龡&amp;H齲_x0001_C铣_x0014__x0007__x0001__x0001_ 2 2 2 6 3" xfId="471"/>
    <cellStyle name="好 3 4" xfId="472"/>
    <cellStyle name="40% - 强调文字颜色 6 3" xfId="473"/>
    <cellStyle name="?鹎%U龡&amp;H齲_x0001_C铣_x0014__x0007__x0001__x0001_ 2 2 2 6 3 2" xfId="474"/>
    <cellStyle name="20% - 强调文字颜色 3 3 2 3" xfId="475"/>
    <cellStyle name="常规 2 3 6 5" xfId="476"/>
    <cellStyle name="常规 4 2 3 4 2" xfId="477"/>
    <cellStyle name="40% - 强调文字颜色 6 2 4 2 2" xfId="478"/>
    <cellStyle name="?鹎%U龡&amp;H齲_x0001_C铣_x0014__x0007__x0001__x0001_ 2 2 2 6 4" xfId="479"/>
    <cellStyle name="?鹎%U龡&amp;H齲_x0001_C铣_x0014__x0007__x0001__x0001_ 2 2 2 6 5" xfId="480"/>
    <cellStyle name="?鹎%U龡&amp;H齲_x0001_C铣_x0014__x0007__x0001__x0001_ 2 2 7 4 2" xfId="481"/>
    <cellStyle name="?鹎%U龡&amp;H齲_x0001_C铣_x0014__x0007__x0001__x0001_ 3 2 2 3 2 2" xfId="482"/>
    <cellStyle name="?鹎%U龡&amp;H齲_x0001_C铣_x0014__x0007__x0001__x0001_ 2 2 2 6_2015财政决算公开" xfId="483"/>
    <cellStyle name="?鹎%U龡&amp;H齲_x0001_C铣_x0014__x0007__x0001__x0001_ 3 2 5 2 2" xfId="484"/>
    <cellStyle name="?鹎%U龡&amp;H齲_x0001_C铣_x0014__x0007__x0001__x0001_ 2 2 2 7" xfId="485"/>
    <cellStyle name="?鹎%U龡&amp;H齲_x0001_C铣_x0014__x0007__x0001__x0001_ 2 2 2 7 2" xfId="486"/>
    <cellStyle name="60% - 强调文字颜色 5 3 2 2 2" xfId="487"/>
    <cellStyle name="?鹎%U龡&amp;H齲_x0001_C铣_x0014__x0007__x0001__x0001_ 2 2 2 8 2" xfId="488"/>
    <cellStyle name="20% - 强调文字颜色 5 3_2015财政决算公开" xfId="489"/>
    <cellStyle name="常规 3 4" xfId="490"/>
    <cellStyle name="Percent_laroux" xfId="491"/>
    <cellStyle name="60% - 强调文字颜色 5 3 2 3" xfId="492"/>
    <cellStyle name="?鹎%U龡&amp;H齲_x0001_C铣_x0014__x0007__x0001__x0001_ 2 2 2 9" xfId="493"/>
    <cellStyle name="60% - 强调文字颜色 5 3 2 3 2" xfId="494"/>
    <cellStyle name="?鹎%U龡&amp;H齲_x0001_C铣_x0014__x0007__x0001__x0001_ 2 2 2 9 2" xfId="495"/>
    <cellStyle name="?鹎%U龡&amp;H齲_x0001_C铣_x0014__x0007__x0001__x0001_ 2 2 4" xfId="496"/>
    <cellStyle name="20% - 强调文字颜色 1 2 3 2_2015财政决算公开" xfId="497"/>
    <cellStyle name="?鹎%U龡&amp;H齲_x0001_C铣_x0014__x0007__x0001__x0001_ 2 2 2_2015财政决算公开" xfId="498"/>
    <cellStyle name="20% - 强调文字颜色 1 3 2 2 2" xfId="499"/>
    <cellStyle name="?鹎%U龡&amp;H齲_x0001_C铣_x0014__x0007__x0001__x0001_ 2 3 2 4 5" xfId="500"/>
    <cellStyle name="20% - 强调文字颜色 1 2 3 4" xfId="501"/>
    <cellStyle name="40% - 强调文字颜色 2 2 2_2015财政决算公开" xfId="502"/>
    <cellStyle name="?鹎%U龡&amp;H齲_x0001_C铣_x0014__x0007__x0001__x0001_ 2 2 3 2" xfId="503"/>
    <cellStyle name="?鹎%U龡&amp;H齲_x0001_C铣_x0014__x0007__x0001__x0001_ 2 3 2 4 4 2" xfId="504"/>
    <cellStyle name="20% - 强调文字颜色 1 2 3 3 2" xfId="505"/>
    <cellStyle name="货币 2 7 2 2" xfId="506"/>
    <cellStyle name="?鹎%U龡&amp;H齲_x0001_C铣_x0014__x0007__x0001__x0001_ 2 2 3 2 3 2" xfId="507"/>
    <cellStyle name="常规 8 2 2" xfId="508"/>
    <cellStyle name="?鹎%U龡&amp;H齲_x0001_C铣_x0014__x0007__x0001__x0001_ 2 2 3 2 4" xfId="509"/>
    <cellStyle name="货币 2 7 3" xfId="510"/>
    <cellStyle name="?鹎%U龡&amp;H齲_x0001_C铣_x0014__x0007__x0001__x0001_ 4 3_2015财政决算公开" xfId="511"/>
    <cellStyle name="千位分隔 2 8" xfId="512"/>
    <cellStyle name="?鹎%U龡&amp;H齲_x0001_C铣_x0014__x0007__x0001__x0001_ 2 2 3 2 4 2" xfId="513"/>
    <cellStyle name="常规 8 2 2 2" xfId="514"/>
    <cellStyle name="货币 2 7 3 2" xfId="515"/>
    <cellStyle name="?鹎%U龡&amp;H齲_x0001_C铣_x0014__x0007__x0001__x0001_ 2 2 3 2 5" xfId="516"/>
    <cellStyle name="常规 8 2 3" xfId="517"/>
    <cellStyle name="货币 2 7 4" xfId="518"/>
    <cellStyle name="?鹎%U龡&amp;H齲_x0001_C铣_x0014__x0007__x0001__x0001_ 2 3 2" xfId="519"/>
    <cellStyle name="?鹎%U龡&amp;H齲_x0001_C铣_x0014__x0007__x0001__x0001_ 2 2 9 2" xfId="520"/>
    <cellStyle name="解释性文本 4 3" xfId="521"/>
    <cellStyle name="?鹎%U龡&amp;H齲_x0001_C铣_x0014__x0007__x0001__x0001_ 2 2 3 2_2015财政决算公开" xfId="522"/>
    <cellStyle name="20% - 强调文字颜色 1 2 4 2" xfId="523"/>
    <cellStyle name="?鹎%U龡&amp;H齲_x0001_C铣_x0014__x0007__x0001__x0001_ 2 2 3 3" xfId="524"/>
    <cellStyle name="?鹎%U龡&amp;H齲_x0001_C铣_x0014__x0007__x0001__x0001_ 2 2 3 3 2" xfId="525"/>
    <cellStyle name="?鹎%U龡&amp;H齲_x0001_C铣_x0014__x0007__x0001__x0001_ 2 4" xfId="526"/>
    <cellStyle name="千位分隔 3 6 2" xfId="527"/>
    <cellStyle name="20% - 强调文字颜色 1 2 5" xfId="528"/>
    <cellStyle name="?鹎%U龡&amp;H齲_x0001_C铣_x0014__x0007__x0001__x0001_ 2 2 3 3 2 2" xfId="529"/>
    <cellStyle name="?鹎%U龡&amp;H齲_x0001_C铣_x0014__x0007__x0001__x0001_ 2 2 3 3 3" xfId="530"/>
    <cellStyle name="货币 2 8 2" xfId="531"/>
    <cellStyle name="千位分隔 3 7 2" xfId="532"/>
    <cellStyle name="20% - 强调文字颜色 1 3 5" xfId="533"/>
    <cellStyle name="?鹎%U龡&amp;H齲_x0001_C铣_x0014__x0007__x0001__x0001_ 2 2 3 3 3 2" xfId="534"/>
    <cellStyle name="计算 2 4" xfId="535"/>
    <cellStyle name="常规 3 5 5" xfId="536"/>
    <cellStyle name="20% - 强调文字颜色 6 2" xfId="537"/>
    <cellStyle name="?鹎%U龡&amp;H齲_x0001_C铣_x0014__x0007__x0001__x0001_ 3 4 5_2015财政决算公开" xfId="538"/>
    <cellStyle name="?鹎%U龡&amp;H齲_x0001_C铣_x0014__x0007__x0001__x0001_ 3 2 2 2 3_2015财政决算公开" xfId="539"/>
    <cellStyle name="60% - 强调文字颜色 2 5 3 2" xfId="540"/>
    <cellStyle name="60% - 强调文字颜色 6 2 4" xfId="541"/>
    <cellStyle name="60% - 强调文字颜色 1 3 2 2 2 2" xfId="542"/>
    <cellStyle name="?鹎%U龡&amp;H齲_x0001_C铣_x0014__x0007__x0001__x0001_ 2 2 3 3 4" xfId="543"/>
    <cellStyle name="常规 8 3 2" xfId="544"/>
    <cellStyle name="20% - 强调文字颜色 6 3 2 2" xfId="545"/>
    <cellStyle name="?鹎%U龡&amp;H齲_x0001_C铣_x0014__x0007__x0001__x0001_ 2 2 3 4" xfId="546"/>
    <cellStyle name="?鹎%U龡&amp;H齲_x0001_C铣_x0014__x0007__x0001__x0001_ 3 2 2 8" xfId="547"/>
    <cellStyle name="60% - 强调文字颜色 6 3 2 2" xfId="548"/>
    <cellStyle name="千位分隔 4 6 2" xfId="549"/>
    <cellStyle name="20% - 强调文字颜色 6 3 2 2 2 2" xfId="550"/>
    <cellStyle name="20% - 强调文字颜色 2 2 5" xfId="551"/>
    <cellStyle name="?鹎%U龡&amp;H齲_x0001_C铣_x0014__x0007__x0001__x0001_ 2 2 3 4 2 2" xfId="552"/>
    <cellStyle name="百分比 2 2 2 4" xfId="553"/>
    <cellStyle name="千位分隔 4 7" xfId="554"/>
    <cellStyle name="20% - 强调文字颜色 6 3 2 2 3" xfId="555"/>
    <cellStyle name="?鹎%U龡&amp;H齲_x0001_C铣_x0014__x0007__x0001__x0001_ 2 2 3 4 3" xfId="556"/>
    <cellStyle name="货币 2 9 2" xfId="557"/>
    <cellStyle name="小数 2 2 2 2" xfId="558"/>
    <cellStyle name="60% - 强调文字颜色 6 3 3 2" xfId="559"/>
    <cellStyle name="?鹎%U龡&amp;H齲_x0001_C铣_x0014__x0007__x0001__x0001_ 3 2 3 8" xfId="560"/>
    <cellStyle name="检查单元格 4 2 2 2" xfId="561"/>
    <cellStyle name="常规 43" xfId="562"/>
    <cellStyle name="常规 38" xfId="563"/>
    <cellStyle name="千位分隔 4 7 2" xfId="564"/>
    <cellStyle name="20% - 强调文字颜色 2 3 5" xfId="565"/>
    <cellStyle name="?鹎%U龡&amp;H齲_x0001_C铣_x0014__x0007__x0001__x0001_ 2 2 3 4 3 2" xfId="566"/>
    <cellStyle name="?鹎%U龡&amp;H齲_x0001_C铣_x0014__x0007__x0001__x0001_ 2 2 3 4 4" xfId="567"/>
    <cellStyle name="常规 4 2 4 2 2" xfId="568"/>
    <cellStyle name="常规 8 4 2" xfId="569"/>
    <cellStyle name="?鹎%U龡&amp;H齲_x0001_C铣_x0014__x0007__x0001__x0001_ 3 2 2 2 8" xfId="570"/>
    <cellStyle name="?鹎%U龡&amp;H齲_x0001_C铣_x0014__x0007__x0001__x0001_ 2 2 3 4 4 2" xfId="571"/>
    <cellStyle name="20% - 强调文字颜色 6 6_2015财政决算公开" xfId="572"/>
    <cellStyle name="20% - 强调文字颜色 6 3 2 3" xfId="573"/>
    <cellStyle name="?鹎%U龡&amp;H齲_x0001_C铣_x0014__x0007__x0001__x0001_ 2 2 3 5" xfId="574"/>
    <cellStyle name="40% - 强调文字颜色 5 2 3_2015财政决算公开" xfId="575"/>
    <cellStyle name="20% - 强调文字颜色 6 3 2 3 2" xfId="576"/>
    <cellStyle name="?鹎%U龡&amp;H齲_x0001_C铣_x0014__x0007__x0001__x0001_ 4 2 2 6" xfId="577"/>
    <cellStyle name="?鹎%U龡&amp;H齲_x0001_C铣_x0014__x0007__x0001__x0001_ 2 2 3 5 2" xfId="578"/>
    <cellStyle name="?鹎%U龡&amp;H齲_x0001_C铣_x0014__x0007__x0001__x0001_ 3 2 4 2 2" xfId="579"/>
    <cellStyle name="差 5 2 3" xfId="580"/>
    <cellStyle name="?鹎%U龡&amp;H齲_x0001_C铣_x0014__x0007__x0001__x0001_ 3 2 2 2 2 2" xfId="581"/>
    <cellStyle name="?鹎%U龡&amp;H齲_x0001_C铣_x0014__x0007__x0001__x0001_ 3 4 4 2" xfId="582"/>
    <cellStyle name="差 3 2 3 2" xfId="583"/>
    <cellStyle name="20% - 强调文字颜色 6 3 2 4" xfId="584"/>
    <cellStyle name="?鹎%U龡&amp;H齲_x0001_C铣_x0014__x0007__x0001__x0001_ 2 2 3 6" xfId="585"/>
    <cellStyle name="?鹎%U龡&amp;H齲_x0001_C铣_x0014__x0007__x0001__x0001_ 3 2 2 2 2 3" xfId="586"/>
    <cellStyle name="?鹎%U龡&amp;H齲_x0001_C铣_x0014__x0007__x0001__x0001_ 3 4 4 3" xfId="587"/>
    <cellStyle name="?鹎%U龡&amp;H齲_x0001_C铣_x0014__x0007__x0001__x0001_ 2 2 3 7" xfId="588"/>
    <cellStyle name="?鹎%U龡&amp;H齲_x0001_C铣_x0014__x0007__x0001__x0001_ 3 2 2 2 2 3 2" xfId="589"/>
    <cellStyle name="千位[0]_，" xfId="590"/>
    <cellStyle name="?鹎%U龡&amp;H齲_x0001_C铣_x0014__x0007__x0001__x0001_ 3 4 4 3 2" xfId="591"/>
    <cellStyle name="?鹎%U龡&amp;H齲_x0001_C铣_x0014__x0007__x0001__x0001_ 2 2 3 7 2" xfId="592"/>
    <cellStyle name="?鹎%U龡&amp;H齲_x0001_C铣_x0014__x0007__x0001__x0001_ 2 2 4 2" xfId="593"/>
    <cellStyle name="?鹎%U龡&amp;H齲_x0001_C铣_x0014__x0007__x0001__x0001_ 2 2 4 3" xfId="594"/>
    <cellStyle name="20% - 强调文字颜色 3 2 4 2 2" xfId="595"/>
    <cellStyle name="?鹎%U龡&amp;H齲_x0001_C铣_x0014__x0007__x0001__x0001_ 2 2 4 3 2" xfId="596"/>
    <cellStyle name="?鹎%U龡&amp;H齲_x0001_C铣_x0014__x0007__x0001__x0001_ 2 4 2 2_2015财政决算公开" xfId="597"/>
    <cellStyle name="no dec 2" xfId="598"/>
    <cellStyle name="20% - 强调文字颜色 6 3 3 2" xfId="599"/>
    <cellStyle name="?鹎%U龡&amp;H齲_x0001_C铣_x0014__x0007__x0001__x0001_ 2 2 4 4" xfId="600"/>
    <cellStyle name="20% - 强调文字颜色 6 3 3 2 2" xfId="601"/>
    <cellStyle name="?鹎%U龡&amp;H齲_x0001_C铣_x0014__x0007__x0001__x0001_ 2 2 4 4 2" xfId="602"/>
    <cellStyle name="20% - 强调文字颜色 6 3 3 3" xfId="603"/>
    <cellStyle name="?鹎%U龡&amp;H齲_x0001_C铣_x0014__x0007__x0001__x0001_ 2 2 4 5" xfId="604"/>
    <cellStyle name="20% - 强调文字颜色 5 2 2 2 2 2" xfId="605"/>
    <cellStyle name="20% - 强调文字颜色 2 2 4 2 2" xfId="606"/>
    <cellStyle name="?鹎%U龡&amp;H齲_x0001_C铣_x0014__x0007__x0001__x0001_ 3 2 2 2 4 5" xfId="607"/>
    <cellStyle name="?鹎%U龡&amp;H齲_x0001_C铣_x0014__x0007__x0001__x0001_ 3 4 6 5" xfId="608"/>
    <cellStyle name="数字 2 4" xfId="609"/>
    <cellStyle name="?鹎%U龡&amp;H齲_x0001_C铣_x0014__x0007__x0001__x0001_ 2 2 4_2015财政决算公开" xfId="610"/>
    <cellStyle name="20% - 强调文字颜色 4 6 2" xfId="611"/>
    <cellStyle name="?鹎%U龡&amp;H齲_x0001_C铣_x0014__x0007__x0001__x0001_ 2 2 5" xfId="612"/>
    <cellStyle name="常规 11 2" xfId="613"/>
    <cellStyle name="?鹎%U龡&amp;H齲_x0001_C铣_x0014__x0007__x0001__x0001_ 2 2 5 2" xfId="614"/>
    <cellStyle name="常规 11 2 2" xfId="615"/>
    <cellStyle name="烹拳 [0]_laroux" xfId="616"/>
    <cellStyle name="?鹎%U龡&amp;H齲_x0001_C铣_x0014__x0007__x0001__x0001_ 2 2 5 2 2" xfId="617"/>
    <cellStyle name="60% - 强调文字颜色 2 2 4 3" xfId="618"/>
    <cellStyle name="60% - 强调文字颜色 3 3 5" xfId="619"/>
    <cellStyle name="常规 11 2 2 2" xfId="620"/>
    <cellStyle name="?鹎%U龡&amp;H齲_x0001_C铣_x0014__x0007__x0001__x0001_ 2 2 5 3" xfId="621"/>
    <cellStyle name="常规 11 2 3" xfId="622"/>
    <cellStyle name="?鹎%U龡&amp;H齲_x0001_C铣_x0014__x0007__x0001__x0001_ 2 2 5 3 2" xfId="623"/>
    <cellStyle name="常规 11 2 3 2" xfId="624"/>
    <cellStyle name="20% - 强调文字颜色 6 3 4 2" xfId="625"/>
    <cellStyle name="20% - 强调文字颜色 4 5 2 2 2" xfId="626"/>
    <cellStyle name="?鹎%U龡&amp;H齲_x0001_C铣_x0014__x0007__x0001__x0001_ 2 2 5 4" xfId="627"/>
    <cellStyle name="强调文字颜色 1 3 3 2 2" xfId="628"/>
    <cellStyle name="常规 11 2 4" xfId="629"/>
    <cellStyle name="?鹎%U龡&amp;H齲_x0001_C铣_x0014__x0007__x0001__x0001_ 2 2 5 4 2" xfId="630"/>
    <cellStyle name="注释 2 2 3" xfId="631"/>
    <cellStyle name="40% - 强调文字颜色 5 6 3" xfId="632"/>
    <cellStyle name="?鹎%U龡&amp;H齲_x0001_C铣_x0014__x0007__x0001__x0001_ 2 4 4 2 2" xfId="633"/>
    <cellStyle name="60% - 强调文字颜色 2 3 2 2 3" xfId="634"/>
    <cellStyle name="?鹎%U龡&amp;H齲_x0001_C铣_x0014__x0007__x0001__x0001_ 2 2 5 5" xfId="635"/>
    <cellStyle name="常规 11 2 5" xfId="636"/>
    <cellStyle name="千位分隔 3 2 3 2 2" xfId="637"/>
    <cellStyle name="?鹎%U龡&amp;H齲_x0001_C铣_x0014__x0007__x0001__x0001_ 2 4 5 4" xfId="638"/>
    <cellStyle name="常规 13 2 4" xfId="639"/>
    <cellStyle name="?鹎%U龡&amp;H齲_x0001_C铣_x0014__x0007__x0001__x0001_ 2 2 5_2015财政决算公开" xfId="640"/>
    <cellStyle name="?鹎%U龡&amp;H齲_x0001_C铣_x0014__x0007__x0001__x0001_ 2 2 6" xfId="641"/>
    <cellStyle name="?鹎%U龡&amp;H齲_x0001_C铣_x0014__x0007__x0001__x0001_ 3 4 9 2" xfId="642"/>
    <cellStyle name="?鹎%U龡&amp;H齲_x0001_C铣_x0014__x0007__x0001__x0001_ 3 2 2 2 7 2" xfId="643"/>
    <cellStyle name="常规 11 3" xfId="644"/>
    <cellStyle name="?鹎%U龡&amp;H齲_x0001_C铣_x0014__x0007__x0001__x0001_ 2 3 2 2 3" xfId="645"/>
    <cellStyle name="?鹎%U龡&amp;H齲_x0001_C铣_x0014__x0007__x0001__x0001_ 2 2 6 2" xfId="646"/>
    <cellStyle name="40% - 强调文字颜色 2 3 2 2 3" xfId="647"/>
    <cellStyle name="常规 11 3 2" xfId="648"/>
    <cellStyle name="?鹎%U龡&amp;H齲_x0001_C铣_x0014__x0007__x0001__x0001_ 2 3 2 2 3 2" xfId="649"/>
    <cellStyle name="注释 4 3" xfId="650"/>
    <cellStyle name="常规 11 3 2 2" xfId="651"/>
    <cellStyle name="常规 18" xfId="652"/>
    <cellStyle name="常规 23" xfId="653"/>
    <cellStyle name="?鹎%U龡&amp;H齲_x0001_C铣_x0014__x0007__x0001__x0001_ 2 2 6 2 2" xfId="654"/>
    <cellStyle name="60% - 强调文字颜色 4 3 5" xfId="655"/>
    <cellStyle name="检查单元格 2 2 4" xfId="656"/>
    <cellStyle name="?鹎%U龡&amp;H齲_x0001_C铣_x0014__x0007__x0001__x0001_ 2 3 2 2 4" xfId="657"/>
    <cellStyle name="?鹎%U龡&amp;H齲_x0001_C铣_x0014__x0007__x0001__x0001_ 2 2 6 3" xfId="658"/>
    <cellStyle name="常规 11 3 3" xfId="659"/>
    <cellStyle name="?鹎%U龡&amp;H齲_x0001_C铣_x0014__x0007__x0001__x0001_ 2 3 2 2 4 2" xfId="660"/>
    <cellStyle name="注释 5 3" xfId="661"/>
    <cellStyle name="常规 68" xfId="662"/>
    <cellStyle name="常规 73" xfId="663"/>
    <cellStyle name="?鹎%U龡&amp;H齲_x0001_C铣_x0014__x0007__x0001__x0001_ 2 2 6 3 2" xfId="664"/>
    <cellStyle name="检查单元格 2 3 4" xfId="665"/>
    <cellStyle name="?鹎%U龡&amp;H齲_x0001_C铣_x0014__x0007__x0001__x0001_ 2 3 2 2 5" xfId="666"/>
    <cellStyle name="?鹎%U龡&amp;H齲_x0001_C铣_x0014__x0007__x0001__x0001_ 2 2 6 4" xfId="667"/>
    <cellStyle name="表标题 2 2 2" xfId="668"/>
    <cellStyle name="常规 11 3 4" xfId="669"/>
    <cellStyle name="?鹎%U龡&amp;H齲_x0001_C铣_x0014__x0007__x0001__x0001_ 2 2 6_2015财政决算公开" xfId="670"/>
    <cellStyle name="40% - 强调文字颜色 1 3 2 3 2" xfId="671"/>
    <cellStyle name="常规 11 4" xfId="672"/>
    <cellStyle name="货币 2 3 3 2" xfId="673"/>
    <cellStyle name="?鹎%U龡&amp;H齲_x0001_C铣_x0014__x0007__x0001__x0001_ 2 2 7" xfId="674"/>
    <cellStyle name="链接单元格 3 2 2" xfId="675"/>
    <cellStyle name="20% - 强调文字颜色 1 2 2 2" xfId="676"/>
    <cellStyle name="?鹎%U龡&amp;H齲_x0001_C铣_x0014__x0007__x0001__x0001_ 2 3 2 3 3" xfId="677"/>
    <cellStyle name="标题 5" xfId="678"/>
    <cellStyle name="常规 11 4 2" xfId="679"/>
    <cellStyle name="货币 2 3 3 2 2" xfId="680"/>
    <cellStyle name="?鹎%U龡&amp;H齲_x0001_C铣_x0014__x0007__x0001__x0001_ 2 2 7 2" xfId="681"/>
    <cellStyle name="解释性文本 2 3" xfId="682"/>
    <cellStyle name="链接单元格 3 2 2 2" xfId="683"/>
    <cellStyle name="20% - 强调文字颜色 1 2 2 3" xfId="684"/>
    <cellStyle name="?鹎%U龡&amp;H齲_x0001_C铣_x0014__x0007__x0001__x0001_ 2 3 2 3 4" xfId="685"/>
    <cellStyle name="标题 6" xfId="686"/>
    <cellStyle name="?鹎%U龡&amp;H齲_x0001_C铣_x0014__x0007__x0001__x0001_ 2 2 7 3" xfId="687"/>
    <cellStyle name="解释性文本 2 4" xfId="688"/>
    <cellStyle name="?鹎%U龡&amp;H齲_x0001_C铣_x0014__x0007__x0001__x0001_ 2 2 7 3 2" xfId="689"/>
    <cellStyle name="?鹎%U龡&amp;H齲_x0001_C铣_x0014__x0007__x0001__x0001_ 2 4 10" xfId="690"/>
    <cellStyle name="常规 2 2 2 2_2015财政决算公开" xfId="691"/>
    <cellStyle name="?鹎%U龡&amp;H齲_x0001_C铣_x0014__x0007__x0001__x0001_ 2 2 7 4" xfId="692"/>
    <cellStyle name="表标题 2 3 2" xfId="693"/>
    <cellStyle name="?鹎%U龡&amp;H齲_x0001_C铣_x0014__x0007__x0001__x0001_ 2 4 4 4 2" xfId="694"/>
    <cellStyle name="注释 2 4 3" xfId="695"/>
    <cellStyle name="20% - 强调文字颜色 3 5_2015财政决算公开" xfId="696"/>
    <cellStyle name="常规 2 3 2 3 5" xfId="697"/>
    <cellStyle name="?鹎%U龡&amp;H齲_x0001_C铣_x0014__x0007__x0001__x0001_ 2 2 7 5" xfId="698"/>
    <cellStyle name="常规 14 7" xfId="699"/>
    <cellStyle name="20% - 强调文字颜色 6 3 2" xfId="700"/>
    <cellStyle name="?鹎%U龡&amp;H齲_x0001_C铣_x0014__x0007__x0001__x0001_ 2 2 7_2015财政决算公开" xfId="701"/>
    <cellStyle name="60% - 强调文字颜色 6 2 5 2" xfId="702"/>
    <cellStyle name="解释性文本 3 2 2 2" xfId="703"/>
    <cellStyle name="?鹎%U龡&amp;H齲_x0001_C铣_x0014__x0007__x0001__x0001_ 2 3" xfId="704"/>
    <cellStyle name="60% - 强调文字颜色 2 7 2" xfId="705"/>
    <cellStyle name="?鹎%U龡&amp;H齲_x0001_C铣_x0014__x0007__x0001__x0001_ 2 2 9" xfId="706"/>
    <cellStyle name="?鹎%U龡&amp;H齲_x0001_C铣_x0014__x0007__x0001__x0001_ 4 10" xfId="707"/>
    <cellStyle name="常规 11 6" xfId="708"/>
    <cellStyle name="货币 2 3 3 4" xfId="709"/>
    <cellStyle name="?鹎%U龡&amp;H齲_x0001_C铣_x0014__x0007__x0001__x0001_ 3 3 5 3" xfId="710"/>
    <cellStyle name="?鹎%U龡&amp;H齲_x0001_C铣_x0014__x0007__x0001__x0001_ 3 2 3 3 3" xfId="711"/>
    <cellStyle name="40% - 强调文字颜色 2 2_2015财政决算公开" xfId="712"/>
    <cellStyle name="?鹎%U龡&amp;H齲_x0001_C铣_x0014__x0007__x0001__x0001_ 2 2_2015财政决算公开" xfId="713"/>
    <cellStyle name="常规 28 3" xfId="714"/>
    <cellStyle name="常规 33 3" xfId="715"/>
    <cellStyle name="货币 3 2 8" xfId="716"/>
    <cellStyle name="?鹎%U龡&amp;H齲_x0001_C铣_x0014__x0007__x0001__x0001_ 2 3 2 2" xfId="717"/>
    <cellStyle name="40% - 强调文字颜色 4 5 2_2015财政决算公开" xfId="718"/>
    <cellStyle name="?鹎%U龡&amp;H齲_x0001_C铣_x0014__x0007__x0001__x0001_ 2 3 2 2 2" xfId="719"/>
    <cellStyle name="?鹎%U龡&amp;H齲_x0001_C铣_x0014__x0007__x0001__x0001_ 2 3 2 2 2 2" xfId="720"/>
    <cellStyle name="?鹎%U龡&amp;H齲_x0001_C铣_x0014__x0007__x0001__x0001_ 3 2 5 3 2" xfId="721"/>
    <cellStyle name="?鹎%U龡&amp;H齲_x0001_C铣_x0014__x0007__x0001__x0001_ 3 2 2 3 3 2" xfId="722"/>
    <cellStyle name="?鹎%U龡&amp;H齲_x0001_C铣_x0014__x0007__x0001__x0001_ 2 3 2 2_2015财政决算公开" xfId="723"/>
    <cellStyle name="?鹎%U龡&amp;H齲_x0001_C铣_x0014__x0007__x0001__x0001_ 2 3 2 3" xfId="724"/>
    <cellStyle name="20% - 强调文字颜色 5 2 3 2 2" xfId="725"/>
    <cellStyle name="?鹎%U龡&amp;H齲_x0001_C铣_x0014__x0007__x0001__x0001_ 2 3 2 3_2015财政决算公开" xfId="726"/>
    <cellStyle name="40% - 强调文字颜色 3 7 2" xfId="727"/>
    <cellStyle name="强调文字颜色 3 2 2 2" xfId="728"/>
    <cellStyle name="?鹎%U龡&amp;H齲_x0001_C铣_x0014__x0007__x0001__x0001_ 2 3 2 4" xfId="729"/>
    <cellStyle name="强调文字颜色 3 2 2 2 2" xfId="730"/>
    <cellStyle name="?鹎%U龡&amp;H齲_x0001_C铣_x0014__x0007__x0001__x0001_ 2 3 2 4 2" xfId="731"/>
    <cellStyle name="?鹎%U龡&amp;H齲_x0001_C铣_x0014__x0007__x0001__x0001_ 2 3 4_2015财政决算公开" xfId="732"/>
    <cellStyle name="常规 8 3 3" xfId="733"/>
    <cellStyle name="强调文字颜色 3 2 2 2 2 2" xfId="734"/>
    <cellStyle name="?鹎%U龡&amp;H齲_x0001_C铣_x0014__x0007__x0001__x0001_ 2 3 2 4 2 2" xfId="735"/>
    <cellStyle name="?鹎%U龡&amp;H齲_x0001_C铣_x0014__x0007__x0001__x0001_ 3 4 4 4 2" xfId="736"/>
    <cellStyle name="?鹎%U龡&amp;H齲_x0001_C铣_x0014__x0007__x0001__x0001_ 3 2 2 2 2 4 2" xfId="737"/>
    <cellStyle name="40% - 着色 4" xfId="738"/>
    <cellStyle name="20% - 强调文字颜色 5 2 4" xfId="739"/>
    <cellStyle name="?鹎%U龡&amp;H齲_x0001_C铣_x0014__x0007__x0001__x0001_ 2 3 2 4_2015财政决算公开" xfId="740"/>
    <cellStyle name="强调文字颜色 3 2 2 3" xfId="741"/>
    <cellStyle name="?鹎%U龡&amp;H齲_x0001_C铣_x0014__x0007__x0001__x0001_ 2 3 2 5" xfId="742"/>
    <cellStyle name="强调文字颜色 3 2 2 3 2" xfId="743"/>
    <cellStyle name="?鹎%U龡&amp;H齲_x0001_C铣_x0014__x0007__x0001__x0001_ 2 3 2 5 2" xfId="744"/>
    <cellStyle name="强调文字颜色 3 2 2 4" xfId="745"/>
    <cellStyle name="?鹎%U龡&amp;H齲_x0001_C铣_x0014__x0007__x0001__x0001_ 2 3 2 6" xfId="746"/>
    <cellStyle name="?鹎%U龡&amp;H齲_x0001_C铣_x0014__x0007__x0001__x0001_ 2 3 2 6 2" xfId="747"/>
    <cellStyle name="?鹎%U龡&amp;H齲_x0001_C铣_x0014__x0007__x0001__x0001_ 3 2 2 5_2015财政决算公开" xfId="748"/>
    <cellStyle name="货币 4 9" xfId="749"/>
    <cellStyle name="?鹎%U龡&amp;H齲_x0001_C铣_x0014__x0007__x0001__x0001_ 3 2 7_2015财政决算公开" xfId="750"/>
    <cellStyle name="千位分隔 9 2" xfId="751"/>
    <cellStyle name="?鹎%U龡&amp;H齲_x0001_C铣_x0014__x0007__x0001__x0001_ 4 2 6 2" xfId="752"/>
    <cellStyle name="?鹎%U龡&amp;H齲_x0001_C铣_x0014__x0007__x0001__x0001_ 2 3 2 7" xfId="753"/>
    <cellStyle name="强调文字颜色 4 2 2 2 2" xfId="754"/>
    <cellStyle name="?鹎%U龡&amp;H齲_x0001_C铣_x0014__x0007__x0001__x0001_ 3 3 2 4 2" xfId="755"/>
    <cellStyle name="?鹎%U龡&amp;H齲_x0001_C铣_x0014__x0007__x0001__x0001_ 2 3 2 7 2" xfId="756"/>
    <cellStyle name="强调文字颜色 4 2 2 2 2 2" xfId="757"/>
    <cellStyle name="?鹎%U龡&amp;H齲_x0001_C铣_x0014__x0007__x0001__x0001_ 3 3 2 4 2 2" xfId="758"/>
    <cellStyle name="?鹎%U龡&amp;H齲_x0001_C铣_x0014__x0007__x0001__x0001_ 2 3 3" xfId="759"/>
    <cellStyle name="?鹎%U龡&amp;H齲_x0001_C铣_x0014__x0007__x0001__x0001_ 2 3 3 2" xfId="760"/>
    <cellStyle name="?鹎%U龡&amp;H齲_x0001_C铣_x0014__x0007__x0001__x0001_ 2 3 3 3" xfId="761"/>
    <cellStyle name="?鹎%U龡&amp;H齲_x0001_C铣_x0014__x0007__x0001__x0001_ 2 3 3 3 2" xfId="762"/>
    <cellStyle name="20% - 强调文字颜色 6 4 2 2 2" xfId="763"/>
    <cellStyle name="强调文字颜色 3 2 3 2 2" xfId="764"/>
    <cellStyle name="?鹎%U龡&amp;H齲_x0001_C铣_x0014__x0007__x0001__x0001_ 2 3 3 4 2" xfId="765"/>
    <cellStyle name="60% - 着色 4 2" xfId="766"/>
    <cellStyle name="20% - 强调文字颜色 6 4 2 3" xfId="767"/>
    <cellStyle name="强调文字颜色 3 2 3 3" xfId="768"/>
    <cellStyle name="?鹎%U龡&amp;H齲_x0001_C铣_x0014__x0007__x0001__x0001_ 2 3 3 5" xfId="769"/>
    <cellStyle name="标题 1 2 2" xfId="770"/>
    <cellStyle name="?鹎%U龡&amp;H齲_x0001_C铣_x0014__x0007__x0001__x0001_ 3 2 5" xfId="771"/>
    <cellStyle name="后继超级链接 3 2" xfId="772"/>
    <cellStyle name="?鹎%U龡&amp;H齲_x0001_C铣_x0014__x0007__x0001__x0001_ 3 2 2 3" xfId="773"/>
    <cellStyle name="?鹎%U龡&amp;H齲_x0001_C铣_x0014__x0007__x0001__x0001_ 2 3 3_2015财政决算公开" xfId="774"/>
    <cellStyle name="?鹎%U龡&amp;H齲_x0001_C铣_x0014__x0007__x0001__x0001_ 2 3 4" xfId="775"/>
    <cellStyle name="40% - 强调文字颜色 6 5_2015财政决算公开" xfId="776"/>
    <cellStyle name="?鹎%U龡&amp;H齲_x0001_C铣_x0014__x0007__x0001__x0001_ 2 3_2015财政决算公开" xfId="777"/>
    <cellStyle name="?鹎%U龡&amp;H齲_x0001_C铣_x0014__x0007__x0001__x0001_ 2 3 4 2" xfId="778"/>
    <cellStyle name="?鹎%U龡&amp;H齲_x0001_C铣_x0014__x0007__x0001__x0001_ 2 3 4 2 2" xfId="779"/>
    <cellStyle name="60% - 强调文字颜色 2 2 2 2 3" xfId="780"/>
    <cellStyle name="?鹎%U龡&amp;H齲_x0001_C铣_x0014__x0007__x0001__x0001_ 2 3 4 3" xfId="781"/>
    <cellStyle name="40% - 强调文字颜色 4 2 2 2_2015财政决算公开" xfId="782"/>
    <cellStyle name="20% - 强调文字颜色 6 4 3 2" xfId="783"/>
    <cellStyle name="强调文字颜色 3 2 4 2" xfId="784"/>
    <cellStyle name="?鹎%U龡&amp;H齲_x0001_C铣_x0014__x0007__x0001__x0001_ 2 3 4 4" xfId="785"/>
    <cellStyle name="强调文字颜色 3 2 4 2 2" xfId="786"/>
    <cellStyle name="?鹎%U龡&amp;H齲_x0001_C铣_x0014__x0007__x0001__x0001_ 2 3 4 4 2" xfId="787"/>
    <cellStyle name="常规 2 2 2 3 5" xfId="788"/>
    <cellStyle name="强调文字颜色 3 2 4 3" xfId="789"/>
    <cellStyle name="?鹎%U龡&amp;H齲_x0001_C铣_x0014__x0007__x0001__x0001_ 2 3 4 5" xfId="790"/>
    <cellStyle name="标题 1 3 2" xfId="791"/>
    <cellStyle name="?鹎%U龡&amp;H齲_x0001_C铣_x0014__x0007__x0001__x0001_ 2 3 5" xfId="792"/>
    <cellStyle name="常规 12 2" xfId="793"/>
    <cellStyle name="好 4 2 2" xfId="794"/>
    <cellStyle name="?鹎%U龡&amp;H齲_x0001_C铣_x0014__x0007__x0001__x0001_ 2 3 5 2 2" xfId="795"/>
    <cellStyle name="60% - 强调文字颜色 2 2 3 2 3" xfId="796"/>
    <cellStyle name="60% - 强调文字颜色 3 2 4 3" xfId="797"/>
    <cellStyle name="常规 12 2 2 2" xfId="798"/>
    <cellStyle name="千位分隔 2 2 8" xfId="799"/>
    <cellStyle name="?鹎%U龡&amp;H齲_x0001_C铣_x0014__x0007__x0001__x0001_ 2 3 5 3 2" xfId="800"/>
    <cellStyle name="常规 12 2 3 2" xfId="801"/>
    <cellStyle name="常规 2 2 3 2 5" xfId="802"/>
    <cellStyle name="?鹎%U龡&amp;H齲_x0001_C铣_x0014__x0007__x0001__x0001_ 2 3 5_2015财政决算公开" xfId="803"/>
    <cellStyle name="20% - 强调文字颜色 5 6 3" xfId="804"/>
    <cellStyle name="60% - 强调文字颜色 1 5 2 2" xfId="805"/>
    <cellStyle name="常规 12 2_2015财政决算公开" xfId="806"/>
    <cellStyle name="?鹎%U龡&amp;H齲_x0001_C铣_x0014__x0007__x0001__x0001_ 2 3 6" xfId="807"/>
    <cellStyle name="常规 12 3" xfId="808"/>
    <cellStyle name="好 4 2 3" xfId="809"/>
    <cellStyle name="?鹎%U龡&amp;H齲_x0001_C铣_x0014__x0007__x0001__x0001_ 2 3 6 2" xfId="810"/>
    <cellStyle name="常规 12 3 2" xfId="811"/>
    <cellStyle name="?鹎%U龡&amp;H齲_x0001_C铣_x0014__x0007__x0001__x0001_ 2 3 6 2 2" xfId="812"/>
    <cellStyle name="常规 12 3 2 2" xfId="813"/>
    <cellStyle name="?鹎%U龡&amp;H齲_x0001_C铣_x0014__x0007__x0001__x0001_ 2 3 6 3" xfId="814"/>
    <cellStyle name="常规 12 3 3" xfId="815"/>
    <cellStyle name="霓付_laroux" xfId="816"/>
    <cellStyle name="千位分隔 3 2 8" xfId="817"/>
    <cellStyle name="?鹎%U龡&amp;H齲_x0001_C铣_x0014__x0007__x0001__x0001_ 2 3 6 3 2" xfId="818"/>
    <cellStyle name="千位分隔 3 2 2 3 2" xfId="819"/>
    <cellStyle name="?鹎%U龡&amp;H齲_x0001_C铣_x0014__x0007__x0001__x0001_ 2 3 6 4" xfId="820"/>
    <cellStyle name="表标题 3 2 2" xfId="821"/>
    <cellStyle name="?鹎%U龡&amp;H齲_x0001_C铣_x0014__x0007__x0001__x0001_ 2 4 5_2015财政决算公开" xfId="822"/>
    <cellStyle name="注释 3 3 2 2" xfId="823"/>
    <cellStyle name="40% - 强调文字颜色 1 4 4" xfId="824"/>
    <cellStyle name="常规 13 2_2015财政决算公开" xfId="825"/>
    <cellStyle name="?鹎%U龡&amp;H齲_x0001_C铣_x0014__x0007__x0001__x0001_ 2 3 6 4 2" xfId="826"/>
    <cellStyle name="常规 12 4" xfId="827"/>
    <cellStyle name="货币 2 3 4 2" xfId="828"/>
    <cellStyle name="?鹎%U龡&amp;H齲_x0001_C铣_x0014__x0007__x0001__x0001_ 2 3 7" xfId="829"/>
    <cellStyle name="链接单元格 3 3 2" xfId="830"/>
    <cellStyle name="?鹎%U龡&amp;H齲_x0001_C铣_x0014__x0007__x0001__x0001_ 2 3 7 2" xfId="831"/>
    <cellStyle name="常规 12 4 2" xfId="832"/>
    <cellStyle name="货币 2 3 4 2 2" xfId="833"/>
    <cellStyle name="?鹎%U龡&amp;H齲_x0001_C铣_x0014__x0007__x0001__x0001_ 4 3 4 2" xfId="834"/>
    <cellStyle name="?鹎%U龡&amp;H齲_x0001_C铣_x0014__x0007__x0001__x0001_ 3 2" xfId="835"/>
    <cellStyle name="?鹎%U龡&amp;H齲_x0001_C铣_x0014__x0007__x0001__x0001_ 3 3 3 2 2" xfId="836"/>
    <cellStyle name="?鹎%U龡&amp;H齲_x0001_C铣_x0014__x0007__x0001__x0001_ 2 3 8" xfId="837"/>
    <cellStyle name="常规 12 5" xfId="838"/>
    <cellStyle name="货币 2 3 4 3" xfId="839"/>
    <cellStyle name="?鹎%U龡&amp;H齲_x0001_C铣_x0014__x0007__x0001__x0001_ 3 2 2" xfId="840"/>
    <cellStyle name="?鹎%U龡&amp;H齲_x0001_C铣_x0014__x0007__x0001__x0001_ 2 3 8 2" xfId="841"/>
    <cellStyle name="常规 12 5 2" xfId="842"/>
    <cellStyle name="货币 2 3 4 3 2" xfId="843"/>
    <cellStyle name="?鹎%U龡&amp;H齲_x0001_C铣_x0014__x0007__x0001__x0001_ 2 3 9" xfId="844"/>
    <cellStyle name="常规 12 6" xfId="845"/>
    <cellStyle name="货币 2 3 4 4" xfId="846"/>
    <cellStyle name="?鹎%U龡&amp;H齲_x0001_C铣_x0014__x0007__x0001__x0001_ 2 3 9 2" xfId="847"/>
    <cellStyle name="货币 2 3 4 4 2" xfId="848"/>
    <cellStyle name="?鹎%U龡&amp;H齲_x0001_C铣_x0014__x0007__x0001__x0001_ 2 4 2" xfId="849"/>
    <cellStyle name="差 2 3 2 2" xfId="850"/>
    <cellStyle name="?鹎%U龡&amp;H齲_x0001_C铣_x0014__x0007__x0001__x0001_ 2 5 3 2" xfId="851"/>
    <cellStyle name="好 2" xfId="852"/>
    <cellStyle name="货币 2 3 6" xfId="853"/>
    <cellStyle name="?鹎%U龡&amp;H齲_x0001_C铣_x0014__x0007__x0001__x0001_ 4 2 4_2015财政决算公开" xfId="854"/>
    <cellStyle name="?鹎%U龡&amp;H齲_x0001_C铣_x0014__x0007__x0001__x0001_ 2 4 2 2 2" xfId="855"/>
    <cellStyle name="?鹎%U龡&amp;H齲_x0001_C铣_x0014__x0007__x0001__x0001_ 3 3 2 2_2015财政决算公开" xfId="856"/>
    <cellStyle name="40% - 强调文字颜色 3 6 3" xfId="857"/>
    <cellStyle name="强调文字颜色 3 3 2 4" xfId="858"/>
    <cellStyle name="?鹎%U龡&amp;H齲_x0001_C铣_x0014__x0007__x0001__x0001_ 2 4 2 6" xfId="859"/>
    <cellStyle name="?鹎%U龡&amp;H齲_x0001_C铣_x0014__x0007__x0001__x0001_ 2 4 2 2 2 2" xfId="860"/>
    <cellStyle name="?鹎%U龡&amp;H齲_x0001_C铣_x0014__x0007__x0001__x0001_ 3 2 6 2" xfId="861"/>
    <cellStyle name="?鹎%U龡&amp;H齲_x0001_C铣_x0014__x0007__x0001__x0001_ 3 2 2 4 2" xfId="862"/>
    <cellStyle name="?鹎%U龡&amp;H齲_x0001_C铣_x0014__x0007__x0001__x0001_ 3 6 4" xfId="863"/>
    <cellStyle name="20% - 强调文字颜色 1 6" xfId="864"/>
    <cellStyle name="?鹎%U龡&amp;H齲_x0001_C铣_x0014__x0007__x0001__x0001_ 2 4 2 2 3" xfId="865"/>
    <cellStyle name="?鹎%U龡&amp;H齲_x0001_C铣_x0014__x0007__x0001__x0001_ 3 2 6 2 2" xfId="866"/>
    <cellStyle name="?鹎%U龡&amp;H齲_x0001_C铣_x0014__x0007__x0001__x0001_ 3 2 2 4 2 2" xfId="867"/>
    <cellStyle name="20% - 强调文字颜色 1 6 2" xfId="868"/>
    <cellStyle name="?鹎%U龡&amp;H齲_x0001_C铣_x0014__x0007__x0001__x0001_ 2 4 2 2 3 2" xfId="869"/>
    <cellStyle name="?鹎%U龡&amp;H齲_x0001_C铣_x0014__x0007__x0001__x0001_ 3 2 6 3" xfId="870"/>
    <cellStyle name="?鹎%U龡&amp;H齲_x0001_C铣_x0014__x0007__x0001__x0001_ 3 2 2 4 3" xfId="871"/>
    <cellStyle name="20% - 强调文字颜色 1 7" xfId="872"/>
    <cellStyle name="60% - 强调文字颜色 4 4 2 2" xfId="873"/>
    <cellStyle name="?鹎%U龡&amp;H齲_x0001_C铣_x0014__x0007__x0001__x0001_ 2 4 2 2 4" xfId="874"/>
    <cellStyle name="货币 3 2 3 3 2" xfId="875"/>
    <cellStyle name="?鹎%U龡&amp;H齲_x0001_C铣_x0014__x0007__x0001__x0001_ 3 2 6 3 2" xfId="876"/>
    <cellStyle name="?鹎%U龡&amp;H齲_x0001_C铣_x0014__x0007__x0001__x0001_ 3 2 2 4 3 2" xfId="877"/>
    <cellStyle name="20% - 强调文字颜色 1 7 2" xfId="878"/>
    <cellStyle name="60% - 强调文字颜色 4 4 2 2 2" xfId="879"/>
    <cellStyle name="?鹎%U龡&amp;H齲_x0001_C铣_x0014__x0007__x0001__x0001_ 2 4 2 2 4 2" xfId="880"/>
    <cellStyle name="?鹎%U龡&amp;H齲_x0001_C铣_x0014__x0007__x0001__x0001_ 2 5 4" xfId="881"/>
    <cellStyle name="差 2 3 3" xfId="882"/>
    <cellStyle name="?鹎%U龡&amp;H齲_x0001_C铣_x0014__x0007__x0001__x0001_ 2 4 2 3" xfId="883"/>
    <cellStyle name="?鹎%U龡&amp;H齲_x0001_C铣_x0014__x0007__x0001__x0001_ 3 4 6 2 2" xfId="884"/>
    <cellStyle name="千位分隔 4 6 4" xfId="885"/>
    <cellStyle name="?鹎%U龡&amp;H齲_x0001_C铣_x0014__x0007__x0001__x0001_ 3 2 2 2 4 2 2" xfId="886"/>
    <cellStyle name="20% - 强调文字颜色 2 2 7" xfId="887"/>
    <cellStyle name="?鹎%U龡&amp;H齲_x0001_C铣_x0014__x0007__x0001__x0001_ 2 4 2 3_2015财政决算公开" xfId="888"/>
    <cellStyle name="常规 2 4 2 8" xfId="889"/>
    <cellStyle name="强调文字颜色 3 3 2 2" xfId="890"/>
    <cellStyle name="?鹎%U龡&amp;H齲_x0001_C铣_x0014__x0007__x0001__x0001_ 2 4 2 4" xfId="891"/>
    <cellStyle name="强调文字颜色 3 3 2 2 2" xfId="892"/>
    <cellStyle name="?鹎%U龡&amp;H齲_x0001_C铣_x0014__x0007__x0001__x0001_ 2 4 2 4 2" xfId="893"/>
    <cellStyle name="强调文字颜色 3 3 2 2 2 2" xfId="894"/>
    <cellStyle name="?鹎%U龡&amp;H齲_x0001_C铣_x0014__x0007__x0001__x0001_ 2 4 2 4 2 2" xfId="895"/>
    <cellStyle name="20% - 强调文字颜色 2 2 3 2" xfId="896"/>
    <cellStyle name="强调文字颜色 3 3 2 2 3" xfId="897"/>
    <cellStyle name="?鹎%U龡&amp;H齲_x0001_C铣_x0014__x0007__x0001__x0001_ 2 4 2 4 3" xfId="898"/>
    <cellStyle name="百分比 2 2 2 2 2" xfId="899"/>
    <cellStyle name="?鹎%U龡&amp;H齲_x0001_C铣_x0014__x0007__x0001__x0001_ 3 2 2 6 2" xfId="900"/>
    <cellStyle name="20% - 强调文字颜色 3 6" xfId="901"/>
    <cellStyle name="?鹎%U龡&amp;H齲_x0001_C铣_x0014__x0007__x0001__x0001_ 3 2 8 2" xfId="902"/>
    <cellStyle name="?鹎%U龡&amp;H齲_x0001_C铣_x0014__x0007__x0001__x0001_ 3 2 2 6 2 2" xfId="903"/>
    <cellStyle name="20% - 强调文字颜色 3 6 2" xfId="904"/>
    <cellStyle name="输入 8" xfId="905"/>
    <cellStyle name="?鹎%U龡&amp;H齲_x0001_C铣_x0014__x0007__x0001__x0001_ 3 2 3 4 5" xfId="906"/>
    <cellStyle name="20% - 强调文字颜色 2 2 3 2 2" xfId="907"/>
    <cellStyle name="千位分隔 11" xfId="908"/>
    <cellStyle name="?鹎%U龡&amp;H齲_x0001_C铣_x0014__x0007__x0001__x0001_ 2 4 2 4 3 2" xfId="909"/>
    <cellStyle name="?鹎%U龡&amp;H齲_x0001_C铣_x0014__x0007__x0001__x0001_ 3 3 6 5" xfId="910"/>
    <cellStyle name="百分比 2 2 2 2 2 2" xfId="911"/>
    <cellStyle name="注释 5 2 2" xfId="912"/>
    <cellStyle name="?鹎%U龡&amp;H齲_x0001_C铣_x0014__x0007__x0001__x0001_ 3 2 2 6 3" xfId="913"/>
    <cellStyle name="20% - 强调文字颜色 3 7" xfId="914"/>
    <cellStyle name="检查单元格 2 3 3 2" xfId="915"/>
    <cellStyle name="20% - 强调文字颜色 2 2 3 3" xfId="916"/>
    <cellStyle name="?鹎%U龡&amp;H齲_x0001_C铣_x0014__x0007__x0001__x0001_ 2 4 2 4 4" xfId="917"/>
    <cellStyle name="常规 4 2 2 3 2 2" xfId="918"/>
    <cellStyle name="百分比 2 2 2 2 3" xfId="919"/>
    <cellStyle name="警告文本 2 2" xfId="920"/>
    <cellStyle name="20% - 强调文字颜色 5 2 3_2015财政决算公开" xfId="921"/>
    <cellStyle name="注释 5 2 2 2" xfId="922"/>
    <cellStyle name="?鹎%U龡&amp;H齲_x0001_C铣_x0014__x0007__x0001__x0001_ 3 2 2 6 3 2" xfId="923"/>
    <cellStyle name="20% - 强调文字颜色 3 7 2" xfId="924"/>
    <cellStyle name="20% - 强调文字颜色 2 2 3 3 2" xfId="925"/>
    <cellStyle name="汇总 2 2 3" xfId="926"/>
    <cellStyle name="?鹎%U龡&amp;H齲_x0001_C铣_x0014__x0007__x0001__x0001_ 2 4 2 4 4 2" xfId="927"/>
    <cellStyle name="警告文本 2 2 2" xfId="928"/>
    <cellStyle name="强调文字颜色 4 3 2 3" xfId="929"/>
    <cellStyle name="?鹎%U龡&amp;H齲_x0001_C铣_x0014__x0007__x0001__x0001_ 2 4 2 4_2015财政决算公开" xfId="930"/>
    <cellStyle name="?鹎%U龡&amp;H齲_x0001_C铣_x0014__x0007__x0001__x0001_ 3 4 2 5" xfId="931"/>
    <cellStyle name="强调文字颜色 3 3 2 3" xfId="932"/>
    <cellStyle name="?鹎%U龡&amp;H齲_x0001_C铣_x0014__x0007__x0001__x0001_ 2 4 2 5" xfId="933"/>
    <cellStyle name="?鹎%U龡&amp;H齲_x0001_C铣_x0014__x0007__x0001__x0001_ 2 4 2 6 2" xfId="934"/>
    <cellStyle name="?鹎%U龡&amp;H齲_x0001_C铣_x0014__x0007__x0001__x0001_ 2 4 2 7" xfId="935"/>
    <cellStyle name="?鹎%U龡&amp;H齲_x0001_C铣_x0014__x0007__x0001__x0001_ 3 3 3 4 2" xfId="936"/>
    <cellStyle name="强调文字颜色 4 2 3 2 2" xfId="937"/>
    <cellStyle name="?鹎%U龡&amp;H齲_x0001_C铣_x0014__x0007__x0001__x0001_ 5 2" xfId="938"/>
    <cellStyle name="注释 3 2 2 3" xfId="939"/>
    <cellStyle name="20% - 强调文字颜色 3 2_2015财政决算公开" xfId="940"/>
    <cellStyle name="?鹎%U龡&amp;H齲_x0001_C铣_x0014__x0007__x0001__x0001_ 2 4 2 7 2" xfId="941"/>
    <cellStyle name="强调文字颜色 4 2 3 2 2 2" xfId="942"/>
    <cellStyle name="?鹎%U龡&amp;H齲_x0001_C铣_x0014__x0007__x0001__x0001_ 5 2 2" xfId="943"/>
    <cellStyle name="?鹎%U龡&amp;H齲_x0001_C铣_x0014__x0007__x0001__x0001_ 2 4 2_2015财政决算公开" xfId="944"/>
    <cellStyle name="?鹎%U龡&amp;H齲_x0001_C铣_x0014__x0007__x0001__x0001_ 2 4 3" xfId="945"/>
    <cellStyle name="差 2 2 2" xfId="946"/>
    <cellStyle name="解释性文本 5 2 2" xfId="947"/>
    <cellStyle name="?鹎%U龡&amp;H齲_x0001_C铣_x0014__x0007__x0001__x0001_ 2 4 3 2" xfId="948"/>
    <cellStyle name="差 2 2 2 2" xfId="949"/>
    <cellStyle name="40% - 强调文字颜色 4 6 3" xfId="950"/>
    <cellStyle name="?鹎%U龡&amp;H齲_x0001_C铣_x0014__x0007__x0001__x0001_ 2 4 3 2 2" xfId="951"/>
    <cellStyle name="差 2 2 2 2 2" xfId="952"/>
    <cellStyle name="?鹎%U龡&amp;H齲_x0001_C铣_x0014__x0007__x0001__x0001_ 2 4 3 3" xfId="953"/>
    <cellStyle name="差 2 2 2 3" xfId="954"/>
    <cellStyle name="?鹎%U龡&amp;H齲_x0001_C铣_x0014__x0007__x0001__x0001_ 2 4 3 3 2" xfId="955"/>
    <cellStyle name="20% - 强调文字颜色 6 5 2 2" xfId="956"/>
    <cellStyle name="强调文字颜色 3 3 3 2" xfId="957"/>
    <cellStyle name="?鹎%U龡&amp;H齲_x0001_C铣_x0014__x0007__x0001__x0001_ 2 4 3 4" xfId="958"/>
    <cellStyle name="40% - 强调文字颜色 5 2 2 2 2" xfId="959"/>
    <cellStyle name="20% - 强调文字颜色 6 5 2 2 2" xfId="960"/>
    <cellStyle name="强调文字颜色 3 3 3 2 2" xfId="961"/>
    <cellStyle name="?鹎%U龡&amp;H齲_x0001_C铣_x0014__x0007__x0001__x0001_ 2 4 3 4 2" xfId="962"/>
    <cellStyle name="40% - 强调文字颜色 5 2 2 2 2 2" xfId="963"/>
    <cellStyle name="20% - 强调文字颜色 6 5 2 3" xfId="964"/>
    <cellStyle name="强调文字颜色 3 3 3 3" xfId="965"/>
    <cellStyle name="?鹎%U龡&amp;H齲_x0001_C铣_x0014__x0007__x0001__x0001_ 2 4 3 5" xfId="966"/>
    <cellStyle name="40% - 强调文字颜色 5 2 2 2 3" xfId="967"/>
    <cellStyle name="标题 2 2 2" xfId="968"/>
    <cellStyle name="?鹎%U龡&amp;H齲_x0001_C铣_x0014__x0007__x0001__x0001_ 2 5" xfId="969"/>
    <cellStyle name="千位分隔 3 6 3" xfId="970"/>
    <cellStyle name="20% - 强调文字颜色 1 2 6" xfId="971"/>
    <cellStyle name="?鹎%U龡&amp;H齲_x0001_C铣_x0014__x0007__x0001__x0001_ 2 4 3_2015财政决算公开" xfId="972"/>
    <cellStyle name="60% - 强调文字颜色 3 3 3 2 2" xfId="973"/>
    <cellStyle name="?鹎%U龡&amp;H齲_x0001_C铣_x0014__x0007__x0001__x0001_ 2 4 4" xfId="974"/>
    <cellStyle name="差 2 2 3" xfId="975"/>
    <cellStyle name="?鹎%U龡&amp;H齲_x0001_C铣_x0014__x0007__x0001__x0001_ 2 4 4 2" xfId="976"/>
    <cellStyle name="差 2 2 3 2" xfId="977"/>
    <cellStyle name="?鹎%U龡&amp;H齲_x0001_C铣_x0014__x0007__x0001__x0001_ 2 4 4 3" xfId="978"/>
    <cellStyle name="?鹎%U龡&amp;H齲_x0001_C铣_x0014__x0007__x0001__x0001_ 3 4_2015财政决算公开" xfId="979"/>
    <cellStyle name="20% - 强调文字颜色 6 5 3 2" xfId="980"/>
    <cellStyle name="强调文字颜色 3 3 4 2" xfId="981"/>
    <cellStyle name="?鹎%U龡&amp;H齲_x0001_C铣_x0014__x0007__x0001__x0001_ 2 4 4 4" xfId="982"/>
    <cellStyle name="40% - 强调文字颜色 5 2 2 3 2" xfId="983"/>
    <cellStyle name="常规 2 2 2 5_2015财政决算公开" xfId="984"/>
    <cellStyle name="?鹎%U龡&amp;H齲_x0001_C铣_x0014__x0007__x0001__x0001_ 2 4 4 5" xfId="985"/>
    <cellStyle name="标题 2 3 2" xfId="986"/>
    <cellStyle name="小数 4" xfId="987"/>
    <cellStyle name="常规 2 5 2 2" xfId="988"/>
    <cellStyle name="?鹎%U龡&amp;H齲_x0001_C铣_x0014__x0007__x0001__x0001_ 2 4 4_2015财政决算公开" xfId="989"/>
    <cellStyle name="检查单元格 6" xfId="990"/>
    <cellStyle name="20% - 强调文字颜色 3 3 3 2 2" xfId="991"/>
    <cellStyle name="?鹎%U龡&amp;H齲_x0001_C铣_x0014__x0007__x0001__x0001_ 2 4 5" xfId="992"/>
    <cellStyle name="差 2 2 4" xfId="993"/>
    <cellStyle name="常规 13 2" xfId="994"/>
    <cellStyle name="好 4 3 2" xfId="995"/>
    <cellStyle name="?鹎%U龡&amp;H齲_x0001_C铣_x0014__x0007__x0001__x0001_ 2 4 5 2" xfId="996"/>
    <cellStyle name="常规 13 2 2" xfId="997"/>
    <cellStyle name="40% - 强调文字颜色 4 4 2 2 2" xfId="998"/>
    <cellStyle name="常规 54" xfId="999"/>
    <cellStyle name="常规 49" xfId="1000"/>
    <cellStyle name="?鹎%U龡&amp;H齲_x0001_C铣_x0014__x0007__x0001__x0001_ 3 3 6_2015财政决算公开" xfId="1001"/>
    <cellStyle name="?鹎%U龡&amp;H齲_x0001_C铣_x0014__x0007__x0001__x0001_ 3 2 3 4_2015财政决算公开" xfId="1002"/>
    <cellStyle name="?鹎%U龡&amp;H齲_x0001_C铣_x0014__x0007__x0001__x0001_ 2 4 5 3" xfId="1003"/>
    <cellStyle name="常规 13 2 3" xfId="1004"/>
    <cellStyle name="?鹎%U龡&amp;H齲_x0001_C铣_x0014__x0007__x0001__x0001_ 2 4 6" xfId="1005"/>
    <cellStyle name="常规 13 3" xfId="1006"/>
    <cellStyle name="?鹎%U龡&amp;H齲_x0001_C铣_x0014__x0007__x0001__x0001_ 2 4 6 2" xfId="1007"/>
    <cellStyle name="常规 13 3 2" xfId="1008"/>
    <cellStyle name="常规 5 2 2 4" xfId="1009"/>
    <cellStyle name="?鹎%U龡&amp;H齲_x0001_C铣_x0014__x0007__x0001__x0001_ 2 4 6 2 2" xfId="1010"/>
    <cellStyle name="注释 4 2 3" xfId="1011"/>
    <cellStyle name="常规 13 3 2 2" xfId="1012"/>
    <cellStyle name="常规 17 3" xfId="1013"/>
    <cellStyle name="常规 22 3" xfId="1014"/>
    <cellStyle name="常规 5 2 2 4 2" xfId="1015"/>
    <cellStyle name="?鹎%U龡&amp;H齲_x0001_C铣_x0014__x0007__x0001__x0001_ 2 4 6 3" xfId="1016"/>
    <cellStyle name="常规 13 3 3" xfId="1017"/>
    <cellStyle name="常规 5 2 2 5" xfId="1018"/>
    <cellStyle name="?鹎%U龡&amp;H齲_x0001_C铣_x0014__x0007__x0001__x0001_ 2 4 6 5" xfId="1019"/>
    <cellStyle name="标题 2 5 2" xfId="1020"/>
    <cellStyle name="常规 5 2 2 5 2" xfId="1021"/>
    <cellStyle name="百分比 5 7" xfId="1022"/>
    <cellStyle name="常规 18 3" xfId="1023"/>
    <cellStyle name="常规 23 3" xfId="1024"/>
    <cellStyle name="?鹎%U龡&amp;H齲_x0001_C铣_x0014__x0007__x0001__x0001_ 2 4 6 3 2" xfId="1025"/>
    <cellStyle name="常规 5 2 2 6" xfId="1026"/>
    <cellStyle name="?鹎%U龡&amp;H齲_x0001_C铣_x0014__x0007__x0001__x0001_ 2 4 6 4" xfId="1027"/>
    <cellStyle name="千位分隔 3 2 3 3 2" xfId="1028"/>
    <cellStyle name="常规 24 3" xfId="1029"/>
    <cellStyle name="常规 19 3" xfId="1030"/>
    <cellStyle name="?鹎%U龡&amp;H齲_x0001_C铣_x0014__x0007__x0001__x0001_ 2 4 6 4 2" xfId="1031"/>
    <cellStyle name="常规 13 3_2015财政决算公开" xfId="1032"/>
    <cellStyle name="?鹎%U龡&amp;H齲_x0001_C铣_x0014__x0007__x0001__x0001_ 2 4 6_2015财政决算公开" xfId="1033"/>
    <cellStyle name="货币 2 3 5 2" xfId="1034"/>
    <cellStyle name="常规 13 4" xfId="1035"/>
    <cellStyle name="?鹎%U龡&amp;H齲_x0001_C铣_x0014__x0007__x0001__x0001_ 2 4 7" xfId="1036"/>
    <cellStyle name="检查单元格 2" xfId="1037"/>
    <cellStyle name="?鹎%U龡&amp;H齲_x0001_C铣_x0014__x0007__x0001__x0001_ 2 4 8 2" xfId="1038"/>
    <cellStyle name="常规 5 2 4 4" xfId="1039"/>
    <cellStyle name="?鹎%U龡&amp;H齲_x0001_C铣_x0014__x0007__x0001__x0001_ 3 6_2015财政决算公开" xfId="1040"/>
    <cellStyle name="?鹎%U龡&amp;H齲_x0001_C铣_x0014__x0007__x0001__x0001_ 2 4 9" xfId="1041"/>
    <cellStyle name="货币 2 2 2 7 2" xfId="1042"/>
    <cellStyle name="?鹎%U龡&amp;H齲_x0001_C铣_x0014__x0007__x0001__x0001_ 2 4_2015财政决算公开" xfId="1043"/>
    <cellStyle name="强调文字颜色 5 4 3 2" xfId="1044"/>
    <cellStyle name="?鹎%U龡&amp;H齲_x0001_C铣_x0014__x0007__x0001__x0001_ 2 5 2" xfId="1045"/>
    <cellStyle name="货币 2 2 5 3" xfId="1046"/>
    <cellStyle name="40% - 强调文字颜色 6 2 5" xfId="1047"/>
    <cellStyle name="?鹎%U龡&amp;H齲_x0001_C铣_x0014__x0007__x0001__x0001_ 2 5_2015财政决算公开" xfId="1048"/>
    <cellStyle name="20% - 强调文字颜色 1 2 7" xfId="1049"/>
    <cellStyle name="?鹎%U龡&amp;H齲_x0001_C铣_x0014__x0007__x0001__x0001_ 3 2 2 2 3 2 2" xfId="1050"/>
    <cellStyle name="千位分隔 3 6 4" xfId="1051"/>
    <cellStyle name="?鹎%U龡&amp;H齲_x0001_C铣_x0014__x0007__x0001__x0001_ 3 4 5 2 2" xfId="1052"/>
    <cellStyle name="40% - 强调文字颜色 1 3 2_2015财政决算公开" xfId="1053"/>
    <cellStyle name="?鹎%U龡&amp;H齲_x0001_C铣_x0014__x0007__x0001__x0001_ 2 6" xfId="1054"/>
    <cellStyle name="百分比 2 3" xfId="1055"/>
    <cellStyle name="?鹎%U龡&amp;H齲_x0001_C铣_x0014__x0007__x0001__x0001_ 2 6 2" xfId="1056"/>
    <cellStyle name="常规 8 2 2 2 2" xfId="1057"/>
    <cellStyle name="?鹎%U龡&amp;H齲_x0001_C铣_x0014__x0007__x0001__x0001_ 2 7" xfId="1058"/>
    <cellStyle name="百分比 3 3" xfId="1059"/>
    <cellStyle name="?鹎%U龡&amp;H齲_x0001_C铣_x0014__x0007__x0001__x0001_ 2 7 2" xfId="1060"/>
    <cellStyle name="20% - 强调文字颜色 5 3 2 3" xfId="1061"/>
    <cellStyle name="40% - 强调文字颜色 1 7 2" xfId="1062"/>
    <cellStyle name="?鹎%U龡&amp;H齲_x0001_C铣_x0014__x0007__x0001__x0001_ 2 8" xfId="1063"/>
    <cellStyle name="常规 2 4 9 2" xfId="1064"/>
    <cellStyle name="?鹎%U龡&amp;H齲_x0001_C铣_x0014__x0007__x0001__x0001_ 3 2 10" xfId="1065"/>
    <cellStyle name="标题 5 4 3" xfId="1066"/>
    <cellStyle name="?鹎%U龡&amp;H齲_x0001_C铣_x0014__x0007__x0001__x0001_ 3 2 10 2" xfId="1067"/>
    <cellStyle name="?鹎%U龡&amp;H齲_x0001_C铣_x0014__x0007__x0001__x0001_ 3 2 11" xfId="1068"/>
    <cellStyle name="40% - 强调文字颜色 4 5 3" xfId="1069"/>
    <cellStyle name="?鹎%U龡&amp;H齲_x0001_C铣_x0014__x0007__x0001__x0001_ 3 2 2 10" xfId="1070"/>
    <cellStyle name="?鹎%U龡&amp;H齲_x0001_C铣_x0014__x0007__x0001__x0001_ 3 2 2 2" xfId="1071"/>
    <cellStyle name="?鹎%U龡&amp;H齲_x0001_C铣_x0014__x0007__x0001__x0001_ 3 2 4" xfId="1072"/>
    <cellStyle name="计算 2 2 4" xfId="1073"/>
    <cellStyle name="?鹎%U龡&amp;H齲_x0001_C铣_x0014__x0007__x0001__x0001_ 3 4 4_2015财政决算公开" xfId="1074"/>
    <cellStyle name="20% - 强调文字颜色 1 3 3 2 2" xfId="1075"/>
    <cellStyle name="?鹎%U龡&amp;H齲_x0001_C铣_x0014__x0007__x0001__x0001_ 3 2 2 2 2_2015财政决算公开" xfId="1076"/>
    <cellStyle name="差 3 2 3" xfId="1077"/>
    <cellStyle name="?鹎%U龡&amp;H齲_x0001_C铣_x0014__x0007__x0001__x0001_ 3 4 4" xfId="1078"/>
    <cellStyle name="?鹎%U龡&amp;H齲_x0001_C铣_x0014__x0007__x0001__x0001_ 3 2 2 2 2" xfId="1079"/>
    <cellStyle name="警告文本 7" xfId="1080"/>
    <cellStyle name="?鹎%U龡&amp;H齲_x0001_C铣_x0014__x0007__x0001__x0001_ 3 2 4 2" xfId="1081"/>
    <cellStyle name="好 5 3 2" xfId="1082"/>
    <cellStyle name="?鹎%U龡&amp;H齲_x0001_C铣_x0014__x0007__x0001__x0001_ 3 2 2 2 3" xfId="1083"/>
    <cellStyle name="差 3 2 4" xfId="1084"/>
    <cellStyle name="?鹎%U龡&amp;H齲_x0001_C铣_x0014__x0007__x0001__x0001_ 3 4 5" xfId="1085"/>
    <cellStyle name="20% - 强调文字颜色 4 2 2 2 2 2" xfId="1086"/>
    <cellStyle name="?鹎%U龡&amp;H齲_x0001_C铣_x0014__x0007__x0001__x0001_ 3 2 4 3" xfId="1087"/>
    <cellStyle name="?鹎%U龡&amp;H齲_x0001_C铣_x0014__x0007__x0001__x0001_ 3 4 5 2" xfId="1088"/>
    <cellStyle name="?鹎%U龡&amp;H齲_x0001_C铣_x0014__x0007__x0001__x0001_ 3 2 2 2 3 2" xfId="1089"/>
    <cellStyle name="?鹎%U龡&amp;H齲_x0001_C铣_x0014__x0007__x0001__x0001_ 3 2 4 3 2" xfId="1090"/>
    <cellStyle name="?鹎%U龡&amp;H齲_x0001_C铣_x0014__x0007__x0001__x0001_ 3 4 5 3" xfId="1091"/>
    <cellStyle name="?鹎%U龡&amp;H齲_x0001_C铣_x0014__x0007__x0001__x0001_ 3 2 2 2 3 3" xfId="1092"/>
    <cellStyle name="?鹎%U龡&amp;H齲_x0001_C铣_x0014__x0007__x0001__x0001_ 3 4 5 3 2" xfId="1093"/>
    <cellStyle name="?鹎%U龡&amp;H齲_x0001_C铣_x0014__x0007__x0001__x0001_ 3 2 2 2 3 3 2" xfId="1094"/>
    <cellStyle name="?鹎%U龡&amp;H齲_x0001_C铣_x0014__x0007__x0001__x0001_ 3 4 6 3" xfId="1095"/>
    <cellStyle name="?鹎%U龡&amp;H齲_x0001_C铣_x0014__x0007__x0001__x0001_ 3 2 2 2 4 3" xfId="1096"/>
    <cellStyle name="常规 50" xfId="1097"/>
    <cellStyle name="常规 45" xfId="1098"/>
    <cellStyle name="?鹎%U龡&amp;H齲_x0001_C铣_x0014__x0007__x0001__x0001_ 3 4 6 3 2" xfId="1099"/>
    <cellStyle name="?鹎%U龡&amp;H齲_x0001_C铣_x0014__x0007__x0001__x0001_ 3 2 2 2 4 3 2" xfId="1100"/>
    <cellStyle name="?鹎%U龡&amp;H齲_x0001_C铣_x0014__x0007__x0001__x0001_ 3 4 6 4" xfId="1101"/>
    <cellStyle name="?鹎%U龡&amp;H齲_x0001_C铣_x0014__x0007__x0001__x0001_ 3 2 3 3_2015财政决算公开" xfId="1102"/>
    <cellStyle name="?鹎%U龡&amp;H齲_x0001_C铣_x0014__x0007__x0001__x0001_ 3 2 2 2 4 4" xfId="1103"/>
    <cellStyle name="?鹎%U龡&amp;H齲_x0001_C铣_x0014__x0007__x0001__x0001_ 3 3 5_2015财政决算公开" xfId="1104"/>
    <cellStyle name="?鹎%U龡&amp;H齲_x0001_C铣_x0014__x0007__x0001__x0001_ 3 4 6 4 2" xfId="1105"/>
    <cellStyle name="?鹎%U龡&amp;H齲_x0001_C铣_x0014__x0007__x0001__x0001_ 3 2 2 2 4 4 2" xfId="1106"/>
    <cellStyle name="?鹎%U龡&amp;H齲_x0001_C铣_x0014__x0007__x0001__x0001_ 3 4 6_2015财政决算公开" xfId="1107"/>
    <cellStyle name="?鹎%U龡&amp;H齲_x0001_C铣_x0014__x0007__x0001__x0001_ 3 2 2 2 4_2015财政决算公开" xfId="1108"/>
    <cellStyle name="常规 10 3" xfId="1109"/>
    <cellStyle name="?鹎%U龡&amp;H齲_x0001_C铣_x0014__x0007__x0001__x0001_ 3 2 2 2 6 2" xfId="1110"/>
    <cellStyle name="?鹎%U龡&amp;H齲_x0001_C铣_x0014__x0007__x0001__x0001_ 3 4 8 2" xfId="1111"/>
    <cellStyle name="?鹎%U龡&amp;H齲_x0001_C铣_x0014__x0007__x0001__x0001_ 3 4 9" xfId="1112"/>
    <cellStyle name="?鹎%U龡&amp;H齲_x0001_C铣_x0014__x0007__x0001__x0001_ 3 2 2 2 7" xfId="1113"/>
    <cellStyle name="?鹎%U龡&amp;H齲_x0001_C铣_x0014__x0007__x0001__x0001_ 3 3 6 3" xfId="1114"/>
    <cellStyle name="?鹎%U龡&amp;H齲_x0001_C铣_x0014__x0007__x0001__x0001_ 3 2 2 2_2015财政决算公开" xfId="1115"/>
    <cellStyle name="60% - 强调文字颜色 4 5 2 2" xfId="1116"/>
    <cellStyle name="?鹎%U龡&amp;H齲_x0001_C铣_x0014__x0007__x0001__x0001_ 4 6 5" xfId="1117"/>
    <cellStyle name="?鹎%U龡&amp;H齲_x0001_C铣_x0014__x0007__x0001__x0001_ 3 2 4_2015财政决算公开" xfId="1118"/>
    <cellStyle name="?鹎%U龡&amp;H齲_x0001_C铣_x0014__x0007__x0001__x0001_ 3 2 3 4 3" xfId="1119"/>
    <cellStyle name="输入 6" xfId="1120"/>
    <cellStyle name="差 3 3 3" xfId="1121"/>
    <cellStyle name="?鹎%U龡&amp;H齲_x0001_C铣_x0014__x0007__x0001__x0001_ 3 2 2 3 2" xfId="1122"/>
    <cellStyle name="后继超级链接 3 2 2" xfId="1123"/>
    <cellStyle name="?鹎%U龡&amp;H齲_x0001_C铣_x0014__x0007__x0001__x0001_ 3 2 5 2" xfId="1124"/>
    <cellStyle name="?鹎%U龡&amp;H齲_x0001_C铣_x0014__x0007__x0001__x0001_ 3 2 2 3 3" xfId="1125"/>
    <cellStyle name="?鹎%U龡&amp;H齲_x0001_C铣_x0014__x0007__x0001__x0001_ 3 2 5 3" xfId="1126"/>
    <cellStyle name="?鹎%U龡&amp;H齲_x0001_C铣_x0014__x0007__x0001__x0001_ 3 2 2 4" xfId="1127"/>
    <cellStyle name="后继超级链接 3 3" xfId="1128"/>
    <cellStyle name="?鹎%U龡&amp;H齲_x0001_C铣_x0014__x0007__x0001__x0001_ 3 2 6" xfId="1129"/>
    <cellStyle name="标题 1 8" xfId="1130"/>
    <cellStyle name="?鹎%U龡&amp;H齲_x0001_C铣_x0014__x0007__x0001__x0001_ 3 2 2 4 4 2" xfId="1131"/>
    <cellStyle name="常规 3 2 3" xfId="1132"/>
    <cellStyle name="?鹎%U龡&amp;H齲_x0001_C铣_x0014__x0007__x0001__x0001_ 3 2 6_2015财政决算公开" xfId="1133"/>
    <cellStyle name="?鹎%U龡&amp;H齲_x0001_C铣_x0014__x0007__x0001__x0001_ 3 2 2 4_2015财政决算公开" xfId="1134"/>
    <cellStyle name="适中 5" xfId="1135"/>
    <cellStyle name="链接单元格 4 2 2" xfId="1136"/>
    <cellStyle name="?鹎%U龡&amp;H齲_x0001_C铣_x0014__x0007__x0001__x0001_ 3 2 7" xfId="1137"/>
    <cellStyle name="货币 2 4 3 2" xfId="1138"/>
    <cellStyle name="?鹎%U龡&amp;H齲_x0001_C铣_x0014__x0007__x0001__x0001_ 3 2 2 5" xfId="1139"/>
    <cellStyle name="?鹎%U龡&amp;H齲_x0001_C铣_x0014__x0007__x0001__x0001_ 3 2 7 5" xfId="1140"/>
    <cellStyle name="20% - 强调文字颜色 2 2 2 3 2" xfId="1141"/>
    <cellStyle name="20% - 强调文字颜色 2 9" xfId="1142"/>
    <cellStyle name="?鹎%U龡&amp;H齲_x0001_C铣_x0014__x0007__x0001__x0001_ 3 2 7 3 2" xfId="1143"/>
    <cellStyle name="检查单元格 2 3 2 2 2" xfId="1144"/>
    <cellStyle name="20% - 强调文字颜色 2 7 2" xfId="1145"/>
    <cellStyle name="?鹎%U龡&amp;H齲_x0001_C铣_x0014__x0007__x0001__x0001_ 3 2 2 5 3 2" xfId="1146"/>
    <cellStyle name="?鹎%U龡&amp;H齲_x0001_C铣_x0014__x0007__x0001__x0001_ 3 2 8" xfId="1147"/>
    <cellStyle name="20% - 强调文字颜色 6 2 2 3 2" xfId="1148"/>
    <cellStyle name="?鹎%U龡&amp;H齲_x0001_C铣_x0014__x0007__x0001__x0001_ 3 2 2 6" xfId="1149"/>
    <cellStyle name="?鹎%U龡&amp;H齲_x0001_C铣_x0014__x0007__x0001__x0001_ 3 2 2 6 4 2" xfId="1150"/>
    <cellStyle name="20% - 强调文字颜色 2 2 3 5" xfId="1151"/>
    <cellStyle name="?鹎%U龡&amp;H齲_x0001_C铣_x0014__x0007__x0001__x0001_ 3 2 7 4 2" xfId="1152"/>
    <cellStyle name="20% - 强调文字颜色 3 9" xfId="1153"/>
    <cellStyle name="?鹎%U龡&amp;H齲_x0001_C铣_x0014__x0007__x0001__x0001_ 3 2 2 6 5" xfId="1154"/>
    <cellStyle name="?鹎%U龡&amp;H齲_x0001_C铣_x0014__x0007__x0001__x0001_ 3 2 9" xfId="1155"/>
    <cellStyle name="?鹎%U龡&amp;H齲_x0001_C铣_x0014__x0007__x0001__x0001_ 3 2 2 7" xfId="1156"/>
    <cellStyle name="?鹎%U龡&amp;H齲_x0001_C铣_x0014__x0007__x0001__x0001_ 3 2 9 2" xfId="1157"/>
    <cellStyle name="20% - 强调文字颜色 4 6" xfId="1158"/>
    <cellStyle name="?鹎%U龡&amp;H齲_x0001_C铣_x0014__x0007__x0001__x0001_ 3 2 2 7 2" xfId="1159"/>
    <cellStyle name="60% - 强调文字颜色 6 3 2 2 2" xfId="1160"/>
    <cellStyle name="?鹎%U龡&amp;H齲_x0001_C铣_x0014__x0007__x0001__x0001_ 3 2 2 8 2" xfId="1161"/>
    <cellStyle name="20% - 强调文字颜色 5 6" xfId="1162"/>
    <cellStyle name="60% - 强调文字颜色 6 3 2 3" xfId="1163"/>
    <cellStyle name="?鹎%U龡&amp;H齲_x0001_C铣_x0014__x0007__x0001__x0001_ 3 2 2 9" xfId="1164"/>
    <cellStyle name="60% - 强调文字颜色 6 3 2 3 2" xfId="1165"/>
    <cellStyle name="?鹎%U龡&amp;H齲_x0001_C铣_x0014__x0007__x0001__x0001_ 3 2 2 9 2" xfId="1166"/>
    <cellStyle name="20% - 强调文字颜色 6 6" xfId="1167"/>
    <cellStyle name="货币 4 2 2 4" xfId="1168"/>
    <cellStyle name="?鹎%U龡&amp;H齲_x0001_C铣_x0014__x0007__x0001__x0001_ 3 2 2_2015财政决算公开" xfId="1169"/>
    <cellStyle name="?鹎%U龡&amp;H齲_x0001_C铣_x0014__x0007__x0001__x0001_ 3 2 3" xfId="1170"/>
    <cellStyle name="?鹎%U龡&amp;H齲_x0001_C铣_x0014__x0007__x0001__x0001_ 3 2 3 2" xfId="1171"/>
    <cellStyle name="?鹎%U龡&amp;H齲_x0001_C铣_x0014__x0007__x0001__x0001_ 3 3 4" xfId="1172"/>
    <cellStyle name="差 4 2 3" xfId="1173"/>
    <cellStyle name="?鹎%U龡&amp;H齲_x0001_C铣_x0014__x0007__x0001__x0001_ 4 4 4" xfId="1174"/>
    <cellStyle name="?鹎%U龡&amp;H齲_x0001_C铣_x0014__x0007__x0001__x0001_ 3 2 3 2 2" xfId="1175"/>
    <cellStyle name="?鹎%U龡&amp;H齲_x0001_C铣_x0014__x0007__x0001__x0001_ 3 3 4 2" xfId="1176"/>
    <cellStyle name="?鹎%U龡&amp;H齲_x0001_C铣_x0014__x0007__x0001__x0001_ 4 4 5" xfId="1177"/>
    <cellStyle name="?鹎%U龡&amp;H齲_x0001_C铣_x0014__x0007__x0001__x0001_ 3 2 3 2 3" xfId="1178"/>
    <cellStyle name="?鹎%U龡&amp;H齲_x0001_C铣_x0014__x0007__x0001__x0001_ 3 3 4 3" xfId="1179"/>
    <cellStyle name="?鹎%U龡&amp;H齲_x0001_C铣_x0014__x0007__x0001__x0001_ 3 2 3 2 5" xfId="1180"/>
    <cellStyle name="?鹎%U龡&amp;H齲_x0001_C铣_x0014__x0007__x0001__x0001_ 3 3 4 5" xfId="1181"/>
    <cellStyle name="强调文字颜色 4 2 4 3" xfId="1182"/>
    <cellStyle name="?鹎%U龡&amp;H齲_x0001_C铣_x0014__x0007__x0001__x0001_ 3 2 3 3" xfId="1183"/>
    <cellStyle name="?鹎%U龡&amp;H齲_x0001_C铣_x0014__x0007__x0001__x0001_ 3 3 5" xfId="1184"/>
    <cellStyle name="标题 3 2 2 2 2" xfId="1185"/>
    <cellStyle name="好 5 2 2" xfId="1186"/>
    <cellStyle name="常规 17_2015财政决算公开" xfId="1187"/>
    <cellStyle name="后继超级链接 4 2" xfId="1188"/>
    <cellStyle name="?鹎%U龡&amp;H齲_x0001_C铣_x0014__x0007__x0001__x0001_ 4 5 4" xfId="1189"/>
    <cellStyle name="?鹎%U龡&amp;H齲_x0001_C铣_x0014__x0007__x0001__x0001_ 3 2 3 3 2" xfId="1190"/>
    <cellStyle name="?鹎%U龡&amp;H齲_x0001_C铣_x0014__x0007__x0001__x0001_ 3 3 5 2" xfId="1191"/>
    <cellStyle name="好 5 2 2 2" xfId="1192"/>
    <cellStyle name="?鹎%U龡&amp;H齲_x0001_C铣_x0014__x0007__x0001__x0001_ 3 2 3 3 2 2" xfId="1193"/>
    <cellStyle name="?鹎%U龡&amp;H齲_x0001_C铣_x0014__x0007__x0001__x0001_ 3 3 5 2 2" xfId="1194"/>
    <cellStyle name="60% - 强调文字颜色 3 2 3 2 3" xfId="1195"/>
    <cellStyle name="20% - 着色 4" xfId="1196"/>
    <cellStyle name="计算 6" xfId="1197"/>
    <cellStyle name="60% - 强调文字颜色 1 2 3" xfId="1198"/>
    <cellStyle name="?鹎%U龡&amp;H齲_x0001_C铣_x0014__x0007__x0001__x0001_ 3 2 3 3 3 2" xfId="1199"/>
    <cellStyle name="?鹎%U龡&amp;H齲_x0001_C铣_x0014__x0007__x0001__x0001_ 3 3 5 3 2" xfId="1200"/>
    <cellStyle name="?鹎%U龡&amp;H齲_x0001_C铣_x0014__x0007__x0001__x0001_ 4 6 4 2" xfId="1201"/>
    <cellStyle name="?鹎%U龡&amp;H齲_x0001_C铣_x0014__x0007__x0001__x0001_ 3 2 3 4 2 2" xfId="1202"/>
    <cellStyle name="输入 5 2" xfId="1203"/>
    <cellStyle name="?鹎%U龡&amp;H齲_x0001_C铣_x0014__x0007__x0001__x0001_ 3 3 6 2 2" xfId="1204"/>
    <cellStyle name="60% - 强调文字颜色 5 9" xfId="1205"/>
    <cellStyle name="60% - 强调文字颜色 4 5 2 2 2" xfId="1206"/>
    <cellStyle name="60% - 强调文字颜色 2 2 3" xfId="1207"/>
    <cellStyle name="?鹎%U龡&amp;H齲_x0001_C铣_x0014__x0007__x0001__x0001_ 3 2 3 4 3 2" xfId="1208"/>
    <cellStyle name="输入 6 2" xfId="1209"/>
    <cellStyle name="?鹎%U龡&amp;H齲_x0001_C铣_x0014__x0007__x0001__x0001_ 3 3 6 3 2" xfId="1210"/>
    <cellStyle name="60% - 强调文字颜色 6 9" xfId="1211"/>
    <cellStyle name="常规 12 2 2 2 3" xfId="1212"/>
    <cellStyle name="常规 5 2 4 2 2" xfId="1213"/>
    <cellStyle name="?鹎%U龡&amp;H齲_x0001_C铣_x0014__x0007__x0001__x0001_ 3 2 3 4 4" xfId="1214"/>
    <cellStyle name="输入 7" xfId="1215"/>
    <cellStyle name="60% - 强调文字颜色 4 5 2 3" xfId="1216"/>
    <cellStyle name="?鹎%U龡&amp;H齲_x0001_C铣_x0014__x0007__x0001__x0001_ 3 3 6 4" xfId="1217"/>
    <cellStyle name="千位分隔 10" xfId="1218"/>
    <cellStyle name="60% - 强调文字颜色 2 3 3" xfId="1219"/>
    <cellStyle name="?鹎%U龡&amp;H齲_x0001_C铣_x0014__x0007__x0001__x0001_ 3 2 3 4 4 2" xfId="1220"/>
    <cellStyle name="输入 7 2" xfId="1221"/>
    <cellStyle name="注释 3" xfId="1222"/>
    <cellStyle name="?鹎%U龡&amp;H齲_x0001_C铣_x0014__x0007__x0001__x0001_ 3 3 6 4 2" xfId="1223"/>
    <cellStyle name="常规_预计与预算2 3 2" xfId="1224"/>
    <cellStyle name="百分比 5 2 2 3" xfId="1225"/>
    <cellStyle name="?鹎%U龡&amp;H齲_x0001_C铣_x0014__x0007__x0001__x0001_ 3 2 3 7 2" xfId="1226"/>
    <cellStyle name="?鹎%U龡&amp;H齲_x0001_C铣_x0014__x0007__x0001__x0001_ 3 3 9 2" xfId="1227"/>
    <cellStyle name="好 3 5" xfId="1228"/>
    <cellStyle name="40% - 强调文字颜色 6 4" xfId="1229"/>
    <cellStyle name="?鹎%U龡&amp;H齲_x0001_C铣_x0014__x0007__x0001__x0001_ 3 2 3_2015财政决算公开" xfId="1230"/>
    <cellStyle name="60% - 强调文字颜色 4 2 2" xfId="1231"/>
    <cellStyle name="20% - 强调文字颜色 3 3 2 4" xfId="1232"/>
    <cellStyle name="?鹎%U龡&amp;H齲_x0001_C铣_x0014__x0007__x0001__x0001_ 3 3" xfId="1233"/>
    <cellStyle name="?鹎%U龡&amp;H齲_x0001_C铣_x0014__x0007__x0001__x0001_ 3 3 10" xfId="1234"/>
    <cellStyle name="?鹎%U龡&amp;H齲_x0001_C铣_x0014__x0007__x0001__x0001_ 3 3 2" xfId="1235"/>
    <cellStyle name="?鹎%U龡&amp;H齲_x0001_C铣_x0014__x0007__x0001__x0001_ 3 3 2 2" xfId="1236"/>
    <cellStyle name="?鹎%U龡&amp;H齲_x0001_C铣_x0014__x0007__x0001__x0001_ 4 2 4" xfId="1237"/>
    <cellStyle name="标题 4 6" xfId="1238"/>
    <cellStyle name="千位分隔 7" xfId="1239"/>
    <cellStyle name="常规 4 2 2 2 5 2" xfId="1240"/>
    <cellStyle name="?鹎%U龡&amp;H齲_x0001_C铣_x0014__x0007__x0001__x0001_ 3 3 2 2 2" xfId="1241"/>
    <cellStyle name="?鹎%U龡&amp;H齲_x0001_C铣_x0014__x0007__x0001__x0001_ 4 2 4 2" xfId="1242"/>
    <cellStyle name="标题 4 6 2" xfId="1243"/>
    <cellStyle name="千位分隔 7 2" xfId="1244"/>
    <cellStyle name="?鹎%U龡&amp;H齲_x0001_C铣_x0014__x0007__x0001__x0001_ 3 3 2 2 2 2" xfId="1245"/>
    <cellStyle name="?鹎%U龡&amp;H齲_x0001_C铣_x0014__x0007__x0001__x0001_ 4 2 4 2 2" xfId="1246"/>
    <cellStyle name="40% - 强调文字颜色 5 4 2 3" xfId="1247"/>
    <cellStyle name="强调文字颜色 5 3 4" xfId="1248"/>
    <cellStyle name="?鹎%U龡&amp;H齲_x0001_C铣_x0014__x0007__x0001__x0001_ 3 3 2 2 3" xfId="1249"/>
    <cellStyle name="?鹎%U龡&amp;H齲_x0001_C铣_x0014__x0007__x0001__x0001_ 4 2 4 3" xfId="1250"/>
    <cellStyle name="20% - 强调文字颜色 4 2 3 2 2 2" xfId="1251"/>
    <cellStyle name="检查单元格 2 7" xfId="1252"/>
    <cellStyle name="?鹎%U龡&amp;H齲_x0001_C铣_x0014__x0007__x0001__x0001_ 3 3 2 2 3 2" xfId="1253"/>
    <cellStyle name="?鹎%U龡&amp;H齲_x0001_C铣_x0014__x0007__x0001__x0001_ 4 2 4 3 2" xfId="1254"/>
    <cellStyle name="货币 2 2 2 8" xfId="1255"/>
    <cellStyle name="?鹎%U龡&amp;H齲_x0001_C铣_x0014__x0007__x0001__x0001_ 3 3 2 2 4" xfId="1256"/>
    <cellStyle name="?鹎%U龡&amp;H齲_x0001_C铣_x0014__x0007__x0001__x0001_ 4 2 4 4" xfId="1257"/>
    <cellStyle name="?鹎%U龡&amp;H齲_x0001_C铣_x0014__x0007__x0001__x0001_ 3 3 2 2 4 2" xfId="1258"/>
    <cellStyle name="?鹎%U龡&amp;H齲_x0001_C铣_x0014__x0007__x0001__x0001_ 4 2 4 4 2" xfId="1259"/>
    <cellStyle name="?鹎%U龡&amp;H齲_x0001_C铣_x0014__x0007__x0001__x0001_ 3 3 2 2 5" xfId="1260"/>
    <cellStyle name="?鹎%U龡&amp;H齲_x0001_C铣_x0014__x0007__x0001__x0001_ 4 2 4 5" xfId="1261"/>
    <cellStyle name="?鹎%U龡&amp;H齲_x0001_C铣_x0014__x0007__x0001__x0001_ 3 3 2 3" xfId="1262"/>
    <cellStyle name="?鹎%U龡&amp;H齲_x0001_C铣_x0014__x0007__x0001__x0001_ 4 2 5" xfId="1263"/>
    <cellStyle name="标题 4 7" xfId="1264"/>
    <cellStyle name="千位分隔 8" xfId="1265"/>
    <cellStyle name="?鹎%U龡&amp;H齲_x0001_C铣_x0014__x0007__x0001__x0001_ 3 3 2 3 2" xfId="1266"/>
    <cellStyle name="?鹎%U龡&amp;H齲_x0001_C铣_x0014__x0007__x0001__x0001_ 4 2 5 2" xfId="1267"/>
    <cellStyle name="千位分隔 8 2" xfId="1268"/>
    <cellStyle name="?鹎%U龡&amp;H齲_x0001_C铣_x0014__x0007__x0001__x0001_ 3 3 2 3 2 2" xfId="1269"/>
    <cellStyle name="?鹎%U龡&amp;H齲_x0001_C铣_x0014__x0007__x0001__x0001_ 3 3 2 3 3" xfId="1270"/>
    <cellStyle name="?鹎%U龡&amp;H齲_x0001_C铣_x0014__x0007__x0001__x0001_ 3 3 2 3 3 2" xfId="1271"/>
    <cellStyle name="?鹎%U龡&amp;H齲_x0001_C铣_x0014__x0007__x0001__x0001_ 3 3 2 3 4" xfId="1272"/>
    <cellStyle name="?鹎%U龡&amp;H齲_x0001_C铣_x0014__x0007__x0001__x0001_ 3 3 2 3_2015财政决算公开" xfId="1273"/>
    <cellStyle name="?鹎%U龡&amp;H齲_x0001_C铣_x0014__x0007__x0001__x0001_ 3 3 2 4" xfId="1274"/>
    <cellStyle name="强调文字颜色 4 2 2 2" xfId="1275"/>
    <cellStyle name="?鹎%U龡&amp;H齲_x0001_C铣_x0014__x0007__x0001__x0001_ 4 2 6" xfId="1276"/>
    <cellStyle name="标题 4 8" xfId="1277"/>
    <cellStyle name="千位分隔 9" xfId="1278"/>
    <cellStyle name="?鹎%U龡&amp;H齲_x0001_C铣_x0014__x0007__x0001__x0001_ 3 3 2 4 3 2" xfId="1279"/>
    <cellStyle name="60% - 强调文字颜色 5 4 2 2 2" xfId="1280"/>
    <cellStyle name="?鹎%U龡&amp;H齲_x0001_C铣_x0014__x0007__x0001__x0001_ 3 3 2 4 4" xfId="1281"/>
    <cellStyle name="60% - 强调文字颜色 5 4 2 3" xfId="1282"/>
    <cellStyle name="?鹎%U龡&amp;H齲_x0001_C铣_x0014__x0007__x0001__x0001_ 3 3 2 4 4 2" xfId="1283"/>
    <cellStyle name="?鹎%U龡&amp;H齲_x0001_C铣_x0014__x0007__x0001__x0001_ 3 3 2 4 5" xfId="1284"/>
    <cellStyle name="20% - 强调文字颜色 2 3 2 2 2" xfId="1285"/>
    <cellStyle name="?鹎%U龡&amp;H齲_x0001_C铣_x0014__x0007__x0001__x0001_ 3 3 2 5" xfId="1286"/>
    <cellStyle name="强调文字颜色 4 2 2 3" xfId="1287"/>
    <cellStyle name="?鹎%U龡&amp;H齲_x0001_C铣_x0014__x0007__x0001__x0001_ 4 2 7" xfId="1288"/>
    <cellStyle name="链接单元格 5 2 2" xfId="1289"/>
    <cellStyle name="着色 4 2" xfId="1290"/>
    <cellStyle name="货币 2 5 3 2" xfId="1291"/>
    <cellStyle name="?鹎%U龡&amp;H齲_x0001_C铣_x0014__x0007__x0001__x0001_ 3 3 2 5 2" xfId="1292"/>
    <cellStyle name="强调文字颜色 4 2 2 3 2" xfId="1293"/>
    <cellStyle name="标题 1 2 4" xfId="1294"/>
    <cellStyle name="?鹎%U龡&amp;H齲_x0001_C铣_x0014__x0007__x0001__x0001_ 4 2 3_2015财政决算公开" xfId="1295"/>
    <cellStyle name="强调文字颜色 3 2 3 5" xfId="1296"/>
    <cellStyle name="?鹎%U龡&amp;H齲_x0001_C铣_x0014__x0007__x0001__x0001_ 4 2 7 2" xfId="1297"/>
    <cellStyle name="?鹎%U龡&amp;H齲_x0001_C铣_x0014__x0007__x0001__x0001_ 3 3 2 6" xfId="1298"/>
    <cellStyle name="强调文字颜色 4 2 2 4" xfId="1299"/>
    <cellStyle name="?鹎%U龡&amp;H齲_x0001_C铣_x0014__x0007__x0001__x0001_ 4 2 8" xfId="1300"/>
    <cellStyle name="?鹎%U龡&amp;H齲_x0001_C铣_x0014__x0007__x0001__x0001_ 3 3 2 6 2" xfId="1301"/>
    <cellStyle name="标题 1 3 4" xfId="1302"/>
    <cellStyle name="?鹎%U龡&amp;H齲_x0001_C铣_x0014__x0007__x0001__x0001_ 3 3 2 7" xfId="1303"/>
    <cellStyle name="?鹎%U龡&amp;H齲_x0001_C铣_x0014__x0007__x0001__x0001_ 3 4 2 4 2" xfId="1304"/>
    <cellStyle name="强调文字颜色 4 3 2 2 2" xfId="1305"/>
    <cellStyle name="?鹎%U龡&amp;H齲_x0001_C铣_x0014__x0007__x0001__x0001_ 3 3 2 7 2" xfId="1306"/>
    <cellStyle name="?鹎%U龡&amp;H齲_x0001_C铣_x0014__x0007__x0001__x0001_ 3 4 2 4 2 2" xfId="1307"/>
    <cellStyle name="强调文字颜色 4 3 2 2 2 2" xfId="1308"/>
    <cellStyle name="?鹎%U龡&amp;H齲_x0001_C铣_x0014__x0007__x0001__x0001_ 3 3 2 8" xfId="1309"/>
    <cellStyle name="60% - 强调文字颜色 6 4 2 2" xfId="1310"/>
    <cellStyle name="?鹎%U龡&amp;H齲_x0001_C铣_x0014__x0007__x0001__x0001_ 3 4 2 4 3" xfId="1311"/>
    <cellStyle name="百分比 3 2 2 2 2" xfId="1312"/>
    <cellStyle name="强调文字颜色 4 3 2 2 3" xfId="1313"/>
    <cellStyle name="?鹎%U龡&amp;H齲_x0001_C铣_x0014__x0007__x0001__x0001_ 3 3 2_2015财政决算公开" xfId="1314"/>
    <cellStyle name="20% - 强调文字颜色 4 8" xfId="1315"/>
    <cellStyle name="强调文字颜色 5 3 2 2 2 2" xfId="1316"/>
    <cellStyle name="?鹎%U龡&amp;H齲_x0001_C铣_x0014__x0007__x0001__x0001_ 3 3 3" xfId="1317"/>
    <cellStyle name="?鹎%U龡&amp;H齲_x0001_C铣_x0014__x0007__x0001__x0001_ 3 3 3 3" xfId="1318"/>
    <cellStyle name="?鹎%U龡&amp;H齲_x0001_C铣_x0014__x0007__x0001__x0001_ 4" xfId="1319"/>
    <cellStyle name="?鹎%U龡&amp;H齲_x0001_C铣_x0014__x0007__x0001__x0001_ 4 3 5" xfId="1320"/>
    <cellStyle name="标题 3 2 3 2 2" xfId="1321"/>
    <cellStyle name="标题 5 7" xfId="1322"/>
    <cellStyle name="好 6 2 2" xfId="1323"/>
    <cellStyle name="?鹎%U龡&amp;H齲_x0001_C铣_x0014__x0007__x0001__x0001_ 3 3 3 3 2" xfId="1324"/>
    <cellStyle name="?鹎%U龡&amp;H齲_x0001_C铣_x0014__x0007__x0001__x0001_ 4 2" xfId="1325"/>
    <cellStyle name="?鹎%U龡&amp;H齲_x0001_C铣_x0014__x0007__x0001__x0001_ 4 3 5 2" xfId="1326"/>
    <cellStyle name="?鹎%U龡&amp;H齲_x0001_C铣_x0014__x0007__x0001__x0001_ 3 3 3 4" xfId="1327"/>
    <cellStyle name="强调文字颜色 4 2 3 2" xfId="1328"/>
    <cellStyle name="?鹎%U龡&amp;H齲_x0001_C铣_x0014__x0007__x0001__x0001_ 5" xfId="1329"/>
    <cellStyle name="?鹎%U龡&amp;H齲_x0001_C铣_x0014__x0007__x0001__x0001_ 4 3 6" xfId="1330"/>
    <cellStyle name="?鹎%U龡&amp;H齲_x0001_C铣_x0014__x0007__x0001__x0001_ 3 3 3 5" xfId="1331"/>
    <cellStyle name="强调文字颜色 4 2 3 3" xfId="1332"/>
    <cellStyle name="?鹎%U龡&amp;H齲_x0001_C铣_x0014__x0007__x0001__x0001_ 6" xfId="1333"/>
    <cellStyle name="?鹎%U龡&amp;H齲_x0001_C铣_x0014__x0007__x0001__x0001_ 3 3_2015财政决算公开" xfId="1334"/>
    <cellStyle name="常规 2 2 2 4 3 2" xfId="1335"/>
    <cellStyle name="强调文字颜色 1 3 2" xfId="1336"/>
    <cellStyle name="?鹎%U龡&amp;H齲_x0001_C铣_x0014__x0007__x0001__x0001_ 3 4" xfId="1337"/>
    <cellStyle name="?鹎%U龡&amp;H齲_x0001_C铣_x0014__x0007__x0001__x0001_ 3 4 10" xfId="1338"/>
    <cellStyle name="?鹎%U龡&amp;H齲_x0001_C铣_x0014__x0007__x0001__x0001_ 3 4 2" xfId="1339"/>
    <cellStyle name="?鹎%U龡&amp;H齲_x0001_C铣_x0014__x0007__x0001__x0001_ 3 4 2 2" xfId="1340"/>
    <cellStyle name="40% - 强调文字颜色 1 4_2015财政决算公开" xfId="1341"/>
    <cellStyle name="?鹎%U龡&amp;H齲_x0001_C铣_x0014__x0007__x0001__x0001_ 3 4 2 2 2" xfId="1342"/>
    <cellStyle name="?鹎%U龡&amp;H齲_x0001_C铣_x0014__x0007__x0001__x0001_ 3 4 2 2 2 2" xfId="1343"/>
    <cellStyle name="?鹎%U龡&amp;H齲_x0001_C铣_x0014__x0007__x0001__x0001_ 3 4 2 2 3" xfId="1344"/>
    <cellStyle name="千位分隔 2 2 3 2 2" xfId="1345"/>
    <cellStyle name="输出 2 3 2 3" xfId="1346"/>
    <cellStyle name="?鹎%U龡&amp;H齲_x0001_C铣_x0014__x0007__x0001__x0001_ 3 4 2 2 3 2" xfId="1347"/>
    <cellStyle name="?鹎%U龡&amp;H齲_x0001_C铣_x0014__x0007__x0001__x0001_ 3 4 2 2 4" xfId="1348"/>
    <cellStyle name="货币 4 2 3 3 2" xfId="1349"/>
    <cellStyle name="?鹎%U龡&amp;H齲_x0001_C铣_x0014__x0007__x0001__x0001_ 3 4 2 2 4 2" xfId="1350"/>
    <cellStyle name="?鹎%U龡&amp;H齲_x0001_C铣_x0014__x0007__x0001__x0001_ 3 4 2 2 5" xfId="1351"/>
    <cellStyle name="?鹎%U龡&amp;H齲_x0001_C铣_x0014__x0007__x0001__x0001_ 3 4 2 2_2015财政决算公开" xfId="1352"/>
    <cellStyle name="百分比 2 2" xfId="1353"/>
    <cellStyle name="?鹎%U龡&amp;H齲_x0001_C铣_x0014__x0007__x0001__x0001_ 3 4 2 3" xfId="1354"/>
    <cellStyle name="?鹎%U龡&amp;H齲_x0001_C铣_x0014__x0007__x0001__x0001_ 3 4 2 3 2" xfId="1355"/>
    <cellStyle name="?鹎%U龡&amp;H齲_x0001_C铣_x0014__x0007__x0001__x0001_ 3 4 2 3 2 2" xfId="1356"/>
    <cellStyle name="?鹎%U龡&amp;H齲_x0001_C铣_x0014__x0007__x0001__x0001_ 3 4 2 3 3" xfId="1357"/>
    <cellStyle name="千位分隔 2 2 3 3 2" xfId="1358"/>
    <cellStyle name="?鹎%U龡&amp;H齲_x0001_C铣_x0014__x0007__x0001__x0001_ 3 4 2 3 3 2" xfId="1359"/>
    <cellStyle name="?鹎%U龡&amp;H齲_x0001_C铣_x0014__x0007__x0001__x0001_ 3 4 2 3 4" xfId="1360"/>
    <cellStyle name="?鹎%U龡&amp;H齲_x0001_C铣_x0014__x0007__x0001__x0001_ 3 4 2 3_2015财政决算公开" xfId="1361"/>
    <cellStyle name="?鹎%U龡&amp;H齲_x0001_C铣_x0014__x0007__x0001__x0001_ 3 4 2 4" xfId="1362"/>
    <cellStyle name="Norma,_laroux_4_营业在建 (2)_E21" xfId="1363"/>
    <cellStyle name="强调文字颜色 4 3 2 2" xfId="1364"/>
    <cellStyle name="?鹎%U龡&amp;H齲_x0001_C铣_x0014__x0007__x0001__x0001_ 3 4 2 4 3 2" xfId="1365"/>
    <cellStyle name="60% - 强调文字颜色 6 4 2 2 2" xfId="1366"/>
    <cellStyle name="?鹎%U龡&amp;H齲_x0001_C铣_x0014__x0007__x0001__x0001_ 3 4 2 4 4" xfId="1367"/>
    <cellStyle name="60% - 强调文字颜色 6 4 2 3" xfId="1368"/>
    <cellStyle name="?鹎%U龡&amp;H齲_x0001_C铣_x0014__x0007__x0001__x0001_ 3 4 2 4 4 2" xfId="1369"/>
    <cellStyle name="?鹎%U龡&amp;H齲_x0001_C铣_x0014__x0007__x0001__x0001_ 3 4 2 4 5" xfId="1370"/>
    <cellStyle name="20% - 强调文字颜色 2 4 2 2 2" xfId="1371"/>
    <cellStyle name="输出 2 2" xfId="1372"/>
    <cellStyle name="?鹎%U龡&amp;H齲_x0001_C铣_x0014__x0007__x0001__x0001_ 3 4 2 4_2015财政决算公开" xfId="1373"/>
    <cellStyle name="常规 2 3 3 2" xfId="1374"/>
    <cellStyle name="?鹎%U龡&amp;H齲_x0001_C铣_x0014__x0007__x0001__x0001_ 3 4 2 5 2" xfId="1375"/>
    <cellStyle name="强调文字颜色 4 3 2 3 2" xfId="1376"/>
    <cellStyle name="?鹎%U龡&amp;H齲_x0001_C铣_x0014__x0007__x0001__x0001_ 3 4 2 6" xfId="1377"/>
    <cellStyle name="强调文字颜色 4 3 2 4" xfId="1378"/>
    <cellStyle name="?鹎%U龡&amp;H齲_x0001_C铣_x0014__x0007__x0001__x0001_ 3 4 2 6 2" xfId="1379"/>
    <cellStyle name="?鹎%U龡&amp;H齲_x0001_C铣_x0014__x0007__x0001__x0001_ 3 4 2 7" xfId="1380"/>
    <cellStyle name="?鹎%U龡&amp;H齲_x0001_C铣_x0014__x0007__x0001__x0001_ 3 4 3 4 2" xfId="1381"/>
    <cellStyle name="40% - 强调文字颜色 5 3 2 2 2 2" xfId="1382"/>
    <cellStyle name="强调文字颜色 4 3 3 2 2" xfId="1383"/>
    <cellStyle name="?鹎%U龡&amp;H齲_x0001_C铣_x0014__x0007__x0001__x0001_ 3 4 2 7 2" xfId="1384"/>
    <cellStyle name="?鹎%U龡&amp;H齲_x0001_C铣_x0014__x0007__x0001__x0001_ 3 4 2 8" xfId="1385"/>
    <cellStyle name="60% - 强调文字颜色 6 5 2 2" xfId="1386"/>
    <cellStyle name="常规 2 2 2 8 2" xfId="1387"/>
    <cellStyle name="千位分隔 2 2 4 4 2" xfId="1388"/>
    <cellStyle name="强调文字颜色 5 2" xfId="1389"/>
    <cellStyle name="?鹎%U龡&amp;H齲_x0001_C铣_x0014__x0007__x0001__x0001_ 3 4 2_2015财政决算公开" xfId="1390"/>
    <cellStyle name="货币 2 2 2" xfId="1391"/>
    <cellStyle name="?鹎%U龡&amp;H齲_x0001_C铣_x0014__x0007__x0001__x0001_ 3 4 3" xfId="1392"/>
    <cellStyle name="差 3 2 2" xfId="1393"/>
    <cellStyle name="?鹎%U龡&amp;H齲_x0001_C铣_x0014__x0007__x0001__x0001_ 3 4 3 2" xfId="1394"/>
    <cellStyle name="差 3 2 2 2" xfId="1395"/>
    <cellStyle name="?鹎%U龡&amp;H齲_x0001_C铣_x0014__x0007__x0001__x0001_ 3 4 3 2 2" xfId="1396"/>
    <cellStyle name="差 3 2 2 2 2" xfId="1397"/>
    <cellStyle name="?鹎%U龡&amp;H齲_x0001_C铣_x0014__x0007__x0001__x0001_ 3 4 3 3" xfId="1398"/>
    <cellStyle name="差 3 2 2 3" xfId="1399"/>
    <cellStyle name="?鹎%U龡&amp;H齲_x0001_C铣_x0014__x0007__x0001__x0001_ 3 4 3 3 2" xfId="1400"/>
    <cellStyle name="?鹎%U龡&amp;H齲_x0001_C铣_x0014__x0007__x0001__x0001_ 3 4 3 4" xfId="1401"/>
    <cellStyle name="40% - 强调文字颜色 5 3 2 2 2" xfId="1402"/>
    <cellStyle name="强调文字颜色 4 3 3 2" xfId="1403"/>
    <cellStyle name="?鹎%U龡&amp;H齲_x0001_C铣_x0014__x0007__x0001__x0001_ 3 4 3 5" xfId="1404"/>
    <cellStyle name="40% - 强调文字颜色 5 3 2 2 3" xfId="1405"/>
    <cellStyle name="强调文字颜色 4 3 3 3" xfId="1406"/>
    <cellStyle name="?鹎%U龡&amp;H齲_x0001_C铣_x0014__x0007__x0001__x0001_ 3 4 3_2015财政决算公开" xfId="1407"/>
    <cellStyle name="货币 2 2 3 4" xfId="1408"/>
    <cellStyle name="?鹎%U龡&amp;H齲_x0001_C铣_x0014__x0007__x0001__x0001_ 3 5" xfId="1409"/>
    <cellStyle name="?鹎%U龡&amp;H齲_x0001_C铣_x0014__x0007__x0001__x0001_ 3 5 2" xfId="1410"/>
    <cellStyle name="?鹎%U龡&amp;H齲_x0001_C铣_x0014__x0007__x0001__x0001_ 3 5 2 2" xfId="1411"/>
    <cellStyle name="货币 3" xfId="1412"/>
    <cellStyle name="?鹎%U龡&amp;H齲_x0001_C铣_x0014__x0007__x0001__x0001_ 3 5 3" xfId="1413"/>
    <cellStyle name="差 3 3 2" xfId="1414"/>
    <cellStyle name="?鹎%U龡&amp;H齲_x0001_C铣_x0014__x0007__x0001__x0001_ 3 5_2015财政决算公开" xfId="1415"/>
    <cellStyle name="货币 3 4 2" xfId="1416"/>
    <cellStyle name="40% - 强调文字颜色 1 4 3 2" xfId="1417"/>
    <cellStyle name="?鹎%U龡&amp;H齲_x0001_C铣_x0014__x0007__x0001__x0001_ 3 6" xfId="1418"/>
    <cellStyle name="?鹎%U龡&amp;H齲_x0001_C铣_x0014__x0007__x0001__x0001_ 3 6 2" xfId="1419"/>
    <cellStyle name="强调文字颜色 2 2 2 3" xfId="1420"/>
    <cellStyle name="20% - 强调文字颜色 1 4" xfId="1421"/>
    <cellStyle name="?鹎%U龡&amp;H齲_x0001_C铣_x0014__x0007__x0001__x0001_ 3 6 2 2" xfId="1422"/>
    <cellStyle name="强调文字颜色 2 2 2 3 2" xfId="1423"/>
    <cellStyle name="20% - 强调文字颜色 1 4 2" xfId="1424"/>
    <cellStyle name="20% - 强调文字颜色 5 4_2015财政决算公开" xfId="1425"/>
    <cellStyle name="?鹎%U龡&amp;H齲_x0001_C铣_x0014__x0007__x0001__x0001_ 3 6 3" xfId="1426"/>
    <cellStyle name="强调文字颜色 2 2 2 4" xfId="1427"/>
    <cellStyle name="20% - 强调文字颜色 1 5" xfId="1428"/>
    <cellStyle name="40% - 强调文字颜色 4 2 4_2015财政决算公开" xfId="1429"/>
    <cellStyle name="差 3 4 2" xfId="1430"/>
    <cellStyle name="?鹎%U龡&amp;H齲_x0001_C铣_x0014__x0007__x0001__x0001_ 3 6 3 2" xfId="1431"/>
    <cellStyle name="20% - 强调文字颜色 1 5 2" xfId="1432"/>
    <cellStyle name="?鹎%U龡&amp;H齲_x0001_C铣_x0014__x0007__x0001__x0001_ 3 7" xfId="1433"/>
    <cellStyle name="?鹎%U龡&amp;H齲_x0001_C铣_x0014__x0007__x0001__x0001_ 3 7 2" xfId="1434"/>
    <cellStyle name="强调文字颜色 2 2 3 3" xfId="1435"/>
    <cellStyle name="20% - 强调文字颜色 2 4" xfId="1436"/>
    <cellStyle name="20% - 强调文字颜色 5 4 2 3" xfId="1437"/>
    <cellStyle name="?鹎%U龡&amp;H齲_x0001_C铣_x0014__x0007__x0001__x0001_ 3 8" xfId="1438"/>
    <cellStyle name="?鹎%U龡&amp;H齲_x0001_C铣_x0014__x0007__x0001__x0001_ 3 8 2" xfId="1439"/>
    <cellStyle name="强调文字颜色 2 2 4 3" xfId="1440"/>
    <cellStyle name="20% - 强调文字颜色 3 4" xfId="1441"/>
    <cellStyle name="常规 3 2 7" xfId="1442"/>
    <cellStyle name="?鹎%U龡&amp;H齲_x0001_C铣_x0014__x0007__x0001__x0001_ 3 9" xfId="1443"/>
    <cellStyle name="?鹎%U龡&amp;H齲_x0001_C铣_x0014__x0007__x0001__x0001_ 3 9 2" xfId="1444"/>
    <cellStyle name="20% - 强调文字颜色 4 4" xfId="1445"/>
    <cellStyle name="?鹎%U龡&amp;H齲_x0001_C铣_x0014__x0007__x0001__x0001_ 3_2015财政决算公开" xfId="1446"/>
    <cellStyle name="60% - 强调文字颜色 5 5 3 2" xfId="1447"/>
    <cellStyle name="?鹎%U龡&amp;H齲_x0001_C铣_x0014__x0007__x0001__x0001_ 6 3" xfId="1448"/>
    <cellStyle name="标题 2 2 5" xfId="1449"/>
    <cellStyle name="?鹎%U龡&amp;H齲_x0001_C铣_x0014__x0007__x0001__x0001_ 4 2 2" xfId="1450"/>
    <cellStyle name="标题 4 4" xfId="1451"/>
    <cellStyle name="千位分隔 5" xfId="1452"/>
    <cellStyle name="?鹎%U龡&amp;H齲_x0001_C铣_x0014__x0007__x0001__x0001_ 4 2 2 2" xfId="1453"/>
    <cellStyle name="标题 4 4 2" xfId="1454"/>
    <cellStyle name="千位分隔 5 2" xfId="1455"/>
    <cellStyle name="?鹎%U龡&amp;H齲_x0001_C铣_x0014__x0007__x0001__x0001_ 4 2 2 2 2" xfId="1456"/>
    <cellStyle name="标题 4 4 2 2" xfId="1457"/>
    <cellStyle name="千位分隔 5 2 2" xfId="1458"/>
    <cellStyle name="40% - 强调文字颜色 5 2 2 3" xfId="1459"/>
    <cellStyle name="强调文字颜色 3 3 4" xfId="1460"/>
    <cellStyle name="20% - 强调文字颜色 6 5 3" xfId="1461"/>
    <cellStyle name="?鹎%U龡&amp;H齲_x0001_C铣_x0014__x0007__x0001__x0001_ 4 2 2 3" xfId="1462"/>
    <cellStyle name="标题 4 4 3" xfId="1463"/>
    <cellStyle name="千位分隔 5 3" xfId="1464"/>
    <cellStyle name="?鹎%U龡&amp;H齲_x0001_C铣_x0014__x0007__x0001__x0001_ 4 2 2 3 2" xfId="1465"/>
    <cellStyle name="千位分隔 5 3 2" xfId="1466"/>
    <cellStyle name="40% - 强调文字颜色 5 2 3 3" xfId="1467"/>
    <cellStyle name="常规 3 2 2 5" xfId="1468"/>
    <cellStyle name="强调文字颜色 3 4 4" xfId="1469"/>
    <cellStyle name="20% - 强调文字颜色 2 5 2_2015财政决算公开" xfId="1470"/>
    <cellStyle name="20% - 强调文字颜色 6 6 3" xfId="1471"/>
    <cellStyle name="60% - 强调文字颜色 1 6 2 2" xfId="1472"/>
    <cellStyle name="?鹎%U龡&amp;H齲_x0001_C铣_x0014__x0007__x0001__x0001_ 4 2 2 4" xfId="1473"/>
    <cellStyle name="千位分隔 5 4" xfId="1474"/>
    <cellStyle name="?鹎%U龡&amp;H齲_x0001_C铣_x0014__x0007__x0001__x0001_ 4 2 2 4 2" xfId="1475"/>
    <cellStyle name="千位分隔 5 4 2" xfId="1476"/>
    <cellStyle name="常规 3 2 3 5" xfId="1477"/>
    <cellStyle name="强调文字颜色 3 5 4" xfId="1478"/>
    <cellStyle name="?鹎%U龡&amp;H齲_x0001_C铣_x0014__x0007__x0001__x0001_ 4 2 2 5" xfId="1479"/>
    <cellStyle name="千位分隔 5 5" xfId="1480"/>
    <cellStyle name="20% - 强调文字颜色 4 5_2015财政决算公开" xfId="1481"/>
    <cellStyle name="货币 3 4 3 2" xfId="1482"/>
    <cellStyle name="?鹎%U龡&amp;H齲_x0001_C铣_x0014__x0007__x0001__x0001_ 4 2 2 5 2" xfId="1483"/>
    <cellStyle name="常规 3 2 4 5" xfId="1484"/>
    <cellStyle name="?鹎%U龡&amp;H齲_x0001_C铣_x0014__x0007__x0001__x0001_ 4 2 2_2015财政决算公开" xfId="1485"/>
    <cellStyle name="20% - 强调文字颜色 4 2 3 3" xfId="1486"/>
    <cellStyle name="?鹎%U龡&amp;H齲_x0001_C铣_x0014__x0007__x0001__x0001_ 4 2 3" xfId="1487"/>
    <cellStyle name="标题 4 5" xfId="1488"/>
    <cellStyle name="千位分隔 6" xfId="1489"/>
    <cellStyle name="?鹎%U龡&amp;H齲_x0001_C铣_x0014__x0007__x0001__x0001_ 4 2 3 2" xfId="1490"/>
    <cellStyle name="标题 4 5 2" xfId="1491"/>
    <cellStyle name="千位分隔 6 2" xfId="1492"/>
    <cellStyle name="?鹎%U龡&amp;H齲_x0001_C铣_x0014__x0007__x0001__x0001_ 4 2 3 2 2" xfId="1493"/>
    <cellStyle name="标题 4 5 2 2" xfId="1494"/>
    <cellStyle name="千位分隔 6 2 2" xfId="1495"/>
    <cellStyle name="40% - 强调文字颜色 5 3 2 3" xfId="1496"/>
    <cellStyle name="强调文字颜色 4 3 4" xfId="1497"/>
    <cellStyle name="?鹎%U龡&amp;H齲_x0001_C铣_x0014__x0007__x0001__x0001_ 4 2 3 3" xfId="1498"/>
    <cellStyle name="标题 4 5 3" xfId="1499"/>
    <cellStyle name="千位分隔 6 3" xfId="1500"/>
    <cellStyle name="?鹎%U龡&amp;H齲_x0001_C铣_x0014__x0007__x0001__x0001_ 4 2 3 3 2" xfId="1501"/>
    <cellStyle name="千位分隔 6 3 2" xfId="1502"/>
    <cellStyle name="40% - 强调文字颜色 5 3 3 3" xfId="1503"/>
    <cellStyle name="强调文字颜色 4 4 4" xfId="1504"/>
    <cellStyle name="?鹎%U龡&amp;H齲_x0001_C铣_x0014__x0007__x0001__x0001_ 4 2 3 4" xfId="1505"/>
    <cellStyle name="千位分隔 6 4" xfId="1506"/>
    <cellStyle name="?鹎%U龡&amp;H齲_x0001_C铣_x0014__x0007__x0001__x0001_ 4 2_2015财政决算公开" xfId="1507"/>
    <cellStyle name="?鹎%U龡&amp;H齲_x0001_C铣_x0014__x0007__x0001__x0001_ 4 3" xfId="1508"/>
    <cellStyle name="?鹎%U龡&amp;H齲_x0001_C铣_x0014__x0007__x0001__x0001_ 4 3 2" xfId="1509"/>
    <cellStyle name="标题 5 4" xfId="1510"/>
    <cellStyle name="?鹎%U龡&amp;H齲_x0001_C铣_x0014__x0007__x0001__x0001_ 4 3 2 2" xfId="1511"/>
    <cellStyle name="标题 5 4 2" xfId="1512"/>
    <cellStyle name="?鹎%U龡&amp;H齲_x0001_C铣_x0014__x0007__x0001__x0001_ 4 4" xfId="1513"/>
    <cellStyle name="?鹎%U龡&amp;H齲_x0001_C铣_x0014__x0007__x0001__x0001_ 4 4 2" xfId="1514"/>
    <cellStyle name="?鹎%U龡&amp;H齲_x0001_C铣_x0014__x0007__x0001__x0001_ 4 4 2 2" xfId="1515"/>
    <cellStyle name="?鹎%U龡&amp;H齲_x0001_C铣_x0014__x0007__x0001__x0001_ 4 4 3" xfId="1516"/>
    <cellStyle name="差 4 2 2" xfId="1517"/>
    <cellStyle name="?鹎%U龡&amp;H齲_x0001_C铣_x0014__x0007__x0001__x0001_ 4 4 3 2" xfId="1518"/>
    <cellStyle name="差 4 2 2 2" xfId="1519"/>
    <cellStyle name="?鹎%U龡&amp;H齲_x0001_C铣_x0014__x0007__x0001__x0001_ 4 4_2015财政决算公开" xfId="1520"/>
    <cellStyle name="好 2 2 2 2" xfId="1521"/>
    <cellStyle name="强调文字颜色 2 3 3" xfId="1522"/>
    <cellStyle name="20% - 强调文字颜色 5 5 2" xfId="1523"/>
    <cellStyle name="?鹎%U龡&amp;H齲_x0001_C铣_x0014__x0007__x0001__x0001_ 4 5" xfId="1524"/>
    <cellStyle name="?鹎%U龡&amp;H齲_x0001_C铣_x0014__x0007__x0001__x0001_ 4 5 2" xfId="1525"/>
    <cellStyle name="?鹎%U龡&amp;H齲_x0001_C铣_x0014__x0007__x0001__x0001_ 4 5 2 2" xfId="1526"/>
    <cellStyle name="?鹎%U龡&amp;H齲_x0001_C铣_x0014__x0007__x0001__x0001_ 4 5 3" xfId="1527"/>
    <cellStyle name="差 4 3 2" xfId="1528"/>
    <cellStyle name="?鹎%U龡&amp;H齲_x0001_C铣_x0014__x0007__x0001__x0001_ 4 5 3 2" xfId="1529"/>
    <cellStyle name="?鹎%U龡&amp;H齲_x0001_C铣_x0014__x0007__x0001__x0001_ 4 6" xfId="1530"/>
    <cellStyle name="?鹎%U龡&amp;H齲_x0001_C铣_x0014__x0007__x0001__x0001_ 4 6 2" xfId="1531"/>
    <cellStyle name="强调文字颜色 2 3 2 3" xfId="1532"/>
    <cellStyle name="输入 3" xfId="1533"/>
    <cellStyle name="常规 2 9" xfId="1534"/>
    <cellStyle name="20% - 强调文字颜色 5 5 2_2015财政决算公开" xfId="1535"/>
    <cellStyle name="?鹎%U龡&amp;H齲_x0001_C铣_x0014__x0007__x0001__x0001_ 4 6 2 2" xfId="1536"/>
    <cellStyle name="强调文字颜色 2 3 2 3 2" xfId="1537"/>
    <cellStyle name="?鹎%U龡&amp;H齲_x0001_C铣_x0014__x0007__x0001__x0001_ 4 6 3" xfId="1538"/>
    <cellStyle name="强调文字颜色 2 3 2 4" xfId="1539"/>
    <cellStyle name="?鹎%U龡&amp;H齲_x0001_C铣_x0014__x0007__x0001__x0001_ 4 6 3 2" xfId="1540"/>
    <cellStyle name="?鹎%U龡&amp;H齲_x0001_C铣_x0014__x0007__x0001__x0001_ 4 6_2015财政决算公开" xfId="1541"/>
    <cellStyle name="货币 4 4 3" xfId="1542"/>
    <cellStyle name="?鹎%U龡&amp;H齲_x0001_C铣_x0014__x0007__x0001__x0001_ 4 7" xfId="1543"/>
    <cellStyle name="?鹎%U龡&amp;H齲_x0001_C铣_x0014__x0007__x0001__x0001_ 4 7 2" xfId="1544"/>
    <cellStyle name="强调文字颜色 2 3 3 3" xfId="1545"/>
    <cellStyle name="常规 3 9" xfId="1546"/>
    <cellStyle name="20% - 强调文字颜色 5 5 2 3" xfId="1547"/>
    <cellStyle name="?鹎%U龡&amp;H齲_x0001_C铣_x0014__x0007__x0001__x0001_ 4 8" xfId="1548"/>
    <cellStyle name="40% - 强调文字颜色 5 3 2_2015财政决算公开" xfId="1549"/>
    <cellStyle name="?鹎%U龡&amp;H齲_x0001_C铣_x0014__x0007__x0001__x0001_ 4 8 2" xfId="1550"/>
    <cellStyle name="常规 4 2 7" xfId="1551"/>
    <cellStyle name="千位分隔 4 2 2 3" xfId="1552"/>
    <cellStyle name="?鹎%U龡&amp;H齲_x0001_C铣_x0014__x0007__x0001__x0001_ 4 9" xfId="1553"/>
    <cellStyle name="?鹎%U龡&amp;H齲_x0001_C铣_x0014__x0007__x0001__x0001_ 4 9 2" xfId="1554"/>
    <cellStyle name="千位分隔 4 2 3 3" xfId="1555"/>
    <cellStyle name="常规 5 9" xfId="1556"/>
    <cellStyle name="?鹎%U龡&amp;H齲_x0001_C铣_x0014__x0007__x0001__x0001_ 4_2015财政决算公开" xfId="1557"/>
    <cellStyle name="?鹎%U龡&amp;H齲_x0001_C铣_x0014__x0007__x0001__x0001_ 5 3 2" xfId="1558"/>
    <cellStyle name="60% - 强调文字颜色 5 5 2 2 2" xfId="1559"/>
    <cellStyle name="?鹎%U龡&amp;H齲_x0001_C铣_x0014__x0007__x0001__x0001_ 5 4" xfId="1560"/>
    <cellStyle name="40% - 强调文字颜色 6 3 2 2 2 2" xfId="1561"/>
    <cellStyle name="60% - 强调文字颜色 5 5 2 3" xfId="1562"/>
    <cellStyle name="强调文字颜色 4 2 3 3 2" xfId="1563"/>
    <cellStyle name="?鹎%U龡&amp;H齲_x0001_C铣_x0014__x0007__x0001__x0001_ 6 2" xfId="1564"/>
    <cellStyle name="标题 2 2 4" xfId="1565"/>
    <cellStyle name="?鹎%U龡&amp;H齲_x0001_C铣_x0014__x0007__x0001__x0001_ 6 2 2" xfId="1566"/>
    <cellStyle name="标题 2 2 4 2" xfId="1567"/>
    <cellStyle name="货币 3 6" xfId="1568"/>
    <cellStyle name="?鹎%U龡&amp;H齲_x0001_C铣_x0014__x0007__x0001__x0001_ 6 3 2" xfId="1569"/>
    <cellStyle name="货币 4 6" xfId="1570"/>
    <cellStyle name="?鹎%U龡&amp;H齲_x0001_C铣_x0014__x0007__x0001__x0001_ 6 4" xfId="1571"/>
    <cellStyle name="20% - 着色 5" xfId="1572"/>
    <cellStyle name="?鹎%U龡&amp;H齲_x0001_C铣_x0014__x0007__x0001__x0001_ 6_2015财政决算公开" xfId="1573"/>
    <cellStyle name="计算 7" xfId="1574"/>
    <cellStyle name="强调文字颜色 4 2 3 4" xfId="1575"/>
    <cellStyle name="?鹎%U龡&amp;H齲_x0001_C铣_x0014__x0007__x0001__x0001_ 7" xfId="1576"/>
    <cellStyle name="20% - 强调文字颜色 1 2" xfId="1577"/>
    <cellStyle name="20% - 强调文字颜色 1 2 2" xfId="1578"/>
    <cellStyle name="20% - 强调文字颜色 1 2 2 2 2 2" xfId="1579"/>
    <cellStyle name="20% - 强调文字颜色 1 2 2 2 3" xfId="1580"/>
    <cellStyle name="60% - 强调文字颜色 4 2 3 3 2" xfId="1581"/>
    <cellStyle name="40% - 强调文字颜色 6 5 3 2" xfId="1582"/>
    <cellStyle name="20% - 强调文字颜色 1 2 2 3 2" xfId="1583"/>
    <cellStyle name="20% - 强调文字颜色 1 2 2 4" xfId="1584"/>
    <cellStyle name="20% - 强调文字颜色 1 2 2_2015财政决算公开" xfId="1585"/>
    <cellStyle name="计算 4 4" xfId="1586"/>
    <cellStyle name="20% - 强调文字颜色 1 2 3" xfId="1587"/>
    <cellStyle name="20% - 强调文字颜色 1 2 3 2 2 2" xfId="1588"/>
    <cellStyle name="20% - 强调文字颜色 1 2 3 2 3" xfId="1589"/>
    <cellStyle name="常规 13 2 2 2 2" xfId="1590"/>
    <cellStyle name="注释 3 2 3 2" xfId="1591"/>
    <cellStyle name="20% - 强调文字颜色 1 2 3 5" xfId="1592"/>
    <cellStyle name="20% - 强调文字颜色 1 3 2 2 3" xfId="1593"/>
    <cellStyle name="20% - 强调文字颜色 1 2 3_2015财政决算公开" xfId="1594"/>
    <cellStyle name="20% - 强调文字颜色 1 2 4" xfId="1595"/>
    <cellStyle name="20% - 强调文字颜色 1 2 4 2 2" xfId="1596"/>
    <cellStyle name="40% - 强调文字颜色 1 5 3" xfId="1597"/>
    <cellStyle name="20% - 强调文字颜色 1 2 4 3" xfId="1598"/>
    <cellStyle name="20% - 强调文字颜色 1 2 4 4" xfId="1599"/>
    <cellStyle name="20% - 强调文字颜色 1 3 2 3 2" xfId="1600"/>
    <cellStyle name="20% - 强调文字颜色 1 2 4_2015财政决算公开" xfId="1601"/>
    <cellStyle name="20% - 强调文字颜色 1 2 5 2" xfId="1602"/>
    <cellStyle name="千位分隔 3 6 2 2" xfId="1603"/>
    <cellStyle name="强调文字颜色 2 2 2 2" xfId="1604"/>
    <cellStyle name="20% - 强调文字颜色 1 3" xfId="1605"/>
    <cellStyle name="强调文字颜色 2 2 2 2 2" xfId="1606"/>
    <cellStyle name="20% - 强调文字颜色 1 3 2" xfId="1607"/>
    <cellStyle name="强调文字颜色 2 2 2 2 2 2" xfId="1608"/>
    <cellStyle name="20% - 强调文字颜色 1 3 2 2" xfId="1609"/>
    <cellStyle name="20% - 强调文字颜色 1 3 2 2 2 2" xfId="1610"/>
    <cellStyle name="20% - 强调文字颜色 1 3 2 2_2015财政决算公开" xfId="1611"/>
    <cellStyle name="20% - 强调文字颜色 1 3 2 3" xfId="1612"/>
    <cellStyle name="20% - 强调文字颜色 1 3 2 4" xfId="1613"/>
    <cellStyle name="强调文字颜色 3 2 3 2 2 2" xfId="1614"/>
    <cellStyle name="20% - 强调文字颜色 1 3 2_2015财政决算公开" xfId="1615"/>
    <cellStyle name="60% - 强调文字颜色 1 5 2 2 2" xfId="1616"/>
    <cellStyle name="强调文字颜色 2 2 2 2 3" xfId="1617"/>
    <cellStyle name="20% - 强调文字颜色 1 3 3" xfId="1618"/>
    <cellStyle name="20% - 强调文字颜色 1 3 3 2" xfId="1619"/>
    <cellStyle name="20% - 强调文字颜色 1 3 3 3" xfId="1620"/>
    <cellStyle name="20% - 强调文字颜色 1 3 3_2015财政决算公开" xfId="1621"/>
    <cellStyle name="常规 2 2 2 2 2" xfId="1622"/>
    <cellStyle name="20% - 强调文字颜色 1 3 4" xfId="1623"/>
    <cellStyle name="20% - 强调文字颜色 1 3 4 2" xfId="1624"/>
    <cellStyle name="20% - 强调文字颜色 1 3_2015财政决算公开" xfId="1625"/>
    <cellStyle name="20% - 强调文字颜色 1 4 2 2" xfId="1626"/>
    <cellStyle name="20% - 强调文字颜色 1 4 2 3" xfId="1627"/>
    <cellStyle name="20% - 强调文字颜色 1 4 2_2015财政决算公开" xfId="1628"/>
    <cellStyle name="20% - 强调文字颜色 1 4 3" xfId="1629"/>
    <cellStyle name="20% - 着色 1 2" xfId="1630"/>
    <cellStyle name="标题 2 2_2015财政决算公开" xfId="1631"/>
    <cellStyle name="计算 3 2" xfId="1632"/>
    <cellStyle name="20% - 强调文字颜色 1 4 3 2" xfId="1633"/>
    <cellStyle name="20% - 强调文字颜色 1 4 4" xfId="1634"/>
    <cellStyle name="40% - 强调文字颜色 3 6_2015财政决算公开" xfId="1635"/>
    <cellStyle name="强调文字颜色 4 5 2 2" xfId="1636"/>
    <cellStyle name="20% - 强调文字颜色 1 4_2015财政决算公开" xfId="1637"/>
    <cellStyle name="百分比 4" xfId="1638"/>
    <cellStyle name="20% - 强调文字颜色 5 3 3" xfId="1639"/>
    <cellStyle name="20% - 强调文字颜色 1 5 2 2" xfId="1640"/>
    <cellStyle name="60% - 强调文字颜色 3 3" xfId="1641"/>
    <cellStyle name="20% - 强调文字颜色 1 5 2 2 2" xfId="1642"/>
    <cellStyle name="60% - 强调文字颜色 3 3 2" xfId="1643"/>
    <cellStyle name="20% - 强调文字颜色 3 2 3 4" xfId="1644"/>
    <cellStyle name="20% - 强调文字颜色 6 2 2_2015财政决算公开" xfId="1645"/>
    <cellStyle name="汇总 7" xfId="1646"/>
    <cellStyle name="20% - 强调文字颜色 1 5 2 3" xfId="1647"/>
    <cellStyle name="60% - 强调文字颜色 3 4" xfId="1648"/>
    <cellStyle name="常规 2 4 2 6 2" xfId="1649"/>
    <cellStyle name="20% - 强调文字颜色 1 5 2_2015财政决算公开" xfId="1650"/>
    <cellStyle name="强调文字颜色 6 2 3 3" xfId="1651"/>
    <cellStyle name="常规 2 3 2 3 3 2" xfId="1652"/>
    <cellStyle name="20% - 强调文字颜色 1 5 3" xfId="1653"/>
    <cellStyle name="20% - 强调文字颜色 4 2 3 2_2015财政决算公开" xfId="1654"/>
    <cellStyle name="20% - 着色 2 2" xfId="1655"/>
    <cellStyle name="计算 4 2" xfId="1656"/>
    <cellStyle name="20% - 强调文字颜色 1 5 3 2" xfId="1657"/>
    <cellStyle name="60% - 强调文字颜色 4 3" xfId="1658"/>
    <cellStyle name="20% - 强调文字颜色 1 5 4" xfId="1659"/>
    <cellStyle name="强调文字颜色 4 5 3 2" xfId="1660"/>
    <cellStyle name="20% - 强调文字颜色 1 6 2 2" xfId="1661"/>
    <cellStyle name="20% - 强调文字颜色 1 6 3" xfId="1662"/>
    <cellStyle name="20% - 着色 3 2" xfId="1663"/>
    <cellStyle name="计算 5 2" xfId="1664"/>
    <cellStyle name="60% - 强调文字颜色 3 2 3 2 2 2" xfId="1665"/>
    <cellStyle name="20% - 强调文字颜色 1 6_2015财政决算公开" xfId="1666"/>
    <cellStyle name="货币 4 2 4" xfId="1667"/>
    <cellStyle name="20% - 强调文字颜色 2 2" xfId="1668"/>
    <cellStyle name="20% - 强调文字颜色 2 2 2" xfId="1669"/>
    <cellStyle name="40% - 强调文字颜色 3 2 7" xfId="1670"/>
    <cellStyle name="20% - 强调文字颜色 2 2 2 2 2 2" xfId="1671"/>
    <cellStyle name="标题 2 8" xfId="1672"/>
    <cellStyle name="20% - 强调文字颜色 2 2 2 2 3" xfId="1673"/>
    <cellStyle name="60% - 强调文字颜色 5 2 3 3 2" xfId="1674"/>
    <cellStyle name="20% - 强调文字颜色 2 2 2 2_2015财政决算公开" xfId="1675"/>
    <cellStyle name="20% - 强调文字颜色 2 2 2 4" xfId="1676"/>
    <cellStyle name="常规 2 2 2 2 5 2" xfId="1677"/>
    <cellStyle name="小数 4 2" xfId="1678"/>
    <cellStyle name="20% - 强调文字颜色 2 2 2_2015财政决算公开" xfId="1679"/>
    <cellStyle name="常规 2 5 2 2 2" xfId="1680"/>
    <cellStyle name="检查单元格 6 2" xfId="1681"/>
    <cellStyle name="20% - 强调文字颜色 2 2 3" xfId="1682"/>
    <cellStyle name="20% - 强调文字颜色 2 2 3 2 2 2" xfId="1683"/>
    <cellStyle name="60% - 强调文字颜色 2 4 3" xfId="1684"/>
    <cellStyle name="20% - 强调文字颜色 2 2 3 2 3" xfId="1685"/>
    <cellStyle name="40% - 强调文字颜色 1 3 2 2_2015财政决算公开" xfId="1686"/>
    <cellStyle name="20% - 强调文字颜色 2 2 3 2_2015财政决算公开" xfId="1687"/>
    <cellStyle name="20% - 强调文字颜色 2 2 4" xfId="1688"/>
    <cellStyle name="60% - 强调文字颜色 1 2 3 2 2 2" xfId="1689"/>
    <cellStyle name="20% - 强调文字颜色 2 2 4 2" xfId="1690"/>
    <cellStyle name="20% - 强调文字颜色 2 2 4 3" xfId="1691"/>
    <cellStyle name="20% - 强调文字颜色 2 2 4 4" xfId="1692"/>
    <cellStyle name="40% - 强调文字颜色 3 3 2_2015财政决算公开" xfId="1693"/>
    <cellStyle name="20% - 强调文字颜色 2 2 5 2" xfId="1694"/>
    <cellStyle name="千位分隔 4 6 2 2" xfId="1695"/>
    <cellStyle name="20% - 强调文字颜色 2 2 6" xfId="1696"/>
    <cellStyle name="千位分隔 4 6 3" xfId="1697"/>
    <cellStyle name="20% - 强调文字颜色 2 2_2015财政决算公开" xfId="1698"/>
    <cellStyle name="20% - 强调文字颜色 4 3 2 3 2" xfId="1699"/>
    <cellStyle name="60% - 强调文字颜色 1 4 2 3" xfId="1700"/>
    <cellStyle name="强调文字颜色 2 2 3 2" xfId="1701"/>
    <cellStyle name="20% - 强调文字颜色 2 3" xfId="1702"/>
    <cellStyle name="20% - 强调文字颜色 5 4 2 2" xfId="1703"/>
    <cellStyle name="强调文字颜色 2 2 3 2 2" xfId="1704"/>
    <cellStyle name="20% - 强调文字颜色 2 3 2" xfId="1705"/>
    <cellStyle name="常规 35" xfId="1706"/>
    <cellStyle name="常规 40" xfId="1707"/>
    <cellStyle name="20% - 强调文字颜色 5 4 2 2 2" xfId="1708"/>
    <cellStyle name="40% - 强调文字颜色 3 2 3 5" xfId="1709"/>
    <cellStyle name="强调文字颜色 2 2 3 2 2 2" xfId="1710"/>
    <cellStyle name="20% - 强调文字颜色 2 3 2 2" xfId="1711"/>
    <cellStyle name="20% - 强调文字颜色 2 3 2 2 2 2" xfId="1712"/>
    <cellStyle name="20% - 强调文字颜色 2 3 2 2 3" xfId="1713"/>
    <cellStyle name="20% - 强调文字颜色 2 3 2 2_2015财政决算公开" xfId="1714"/>
    <cellStyle name="20% - 强调文字颜色 2 3 2 3" xfId="1715"/>
    <cellStyle name="20% - 强调文字颜色 2 3 2 3 2" xfId="1716"/>
    <cellStyle name="20% - 强调文字颜色 2 3 2 4" xfId="1717"/>
    <cellStyle name="20% - 强调文字颜色 2 3 2_2015财政决算公开" xfId="1718"/>
    <cellStyle name="强调文字颜色 2 2 3 2 3" xfId="1719"/>
    <cellStyle name="20% - 强调文字颜色 2 3 3" xfId="1720"/>
    <cellStyle name="常规 36" xfId="1721"/>
    <cellStyle name="常规 41" xfId="1722"/>
    <cellStyle name="20% - 强调文字颜色 2 3 3 2" xfId="1723"/>
    <cellStyle name="20% - 强调文字颜色 2 3 3 2 2" xfId="1724"/>
    <cellStyle name="20% - 强调文字颜色 2 3 3 3" xfId="1725"/>
    <cellStyle name="20% - 强调文字颜色 2 3 3_2015财政决算公开" xfId="1726"/>
    <cellStyle name="20% - 强调文字颜色 2 3 4" xfId="1727"/>
    <cellStyle name="常规 37" xfId="1728"/>
    <cellStyle name="常规 42" xfId="1729"/>
    <cellStyle name="20% - 强调文字颜色 2 3 4 2" xfId="1730"/>
    <cellStyle name="40% - 强调文字颜色 1 2 6" xfId="1731"/>
    <cellStyle name="20% - 强调文字颜色 2 3_2015财政决算公开" xfId="1732"/>
    <cellStyle name="常规 2 4 2 2 4 2" xfId="1733"/>
    <cellStyle name="20% - 强调文字颜色 2 4 2 2" xfId="1734"/>
    <cellStyle name="输出 2" xfId="1735"/>
    <cellStyle name="20% - 强调文字颜色 2 4 2 3" xfId="1736"/>
    <cellStyle name="输出 3" xfId="1737"/>
    <cellStyle name="20% - 强调文字颜色 2 4 2_2015财政决算公开" xfId="1738"/>
    <cellStyle name="20% - 强调文字颜色 2 4 3" xfId="1739"/>
    <cellStyle name="20% - 强调文字颜色 6 5_2015财政决算公开" xfId="1740"/>
    <cellStyle name="20% - 强调文字颜色 2 4 3 2" xfId="1741"/>
    <cellStyle name="20% - 强调文字颜色 2 4 4" xfId="1742"/>
    <cellStyle name="强调文字颜色 4 6 2 2" xfId="1743"/>
    <cellStyle name="20% - 强调文字颜色 2 4_2015财政决算公开" xfId="1744"/>
    <cellStyle name="强调文字颜色 2 2 3 4" xfId="1745"/>
    <cellStyle name="20% - 强调文字颜色 2 5" xfId="1746"/>
    <cellStyle name="20% - 强调文字颜色 2 5 2" xfId="1747"/>
    <cellStyle name="20% - 强调文字颜色 2 5 2 2" xfId="1748"/>
    <cellStyle name="20% - 强调文字颜色 2 5 2 2 2" xfId="1749"/>
    <cellStyle name="20% - 强调文字颜色 2 5 2 3" xfId="1750"/>
    <cellStyle name="20% - 强调文字颜色 2 5 3" xfId="1751"/>
    <cellStyle name="20% - 强调文字颜色 2 5 3 2" xfId="1752"/>
    <cellStyle name="20% - 强调文字颜色 4 6_2015财政决算公开" xfId="1753"/>
    <cellStyle name="20% - 强调文字颜色 2 5 4" xfId="1754"/>
    <cellStyle name="20% - 强调文字颜色 2 5_2015财政决算公开" xfId="1755"/>
    <cellStyle name="20% - 强调文字颜色 4 5 2 2" xfId="1756"/>
    <cellStyle name="20% - 强调文字颜色 6 3 4" xfId="1757"/>
    <cellStyle name="20% - 强调文字颜色 2 6 2 2" xfId="1758"/>
    <cellStyle name="20% - 强调文字颜色 2 6 3" xfId="1759"/>
    <cellStyle name="60% - 强调文字颜色 1 2 2 2" xfId="1760"/>
    <cellStyle name="20% - 强调文字颜色 2 6_2015财政决算公开" xfId="1761"/>
    <cellStyle name="20% - 强调文字颜色 3 2" xfId="1762"/>
    <cellStyle name="常规 3 2 5" xfId="1763"/>
    <cellStyle name="20% - 强调文字颜色 3 2 2" xfId="1764"/>
    <cellStyle name="40% - 强调文字颜色 4 2 7" xfId="1765"/>
    <cellStyle name="常规 3 2 5 2" xfId="1766"/>
    <cellStyle name="20% - 强调文字颜色 3 2 2 2" xfId="1767"/>
    <cellStyle name="百分比 4 2 4" xfId="1768"/>
    <cellStyle name="常规 2 2 6 4" xfId="1769"/>
    <cellStyle name="20% - 强调文字颜色 3 2 2 2 2" xfId="1770"/>
    <cellStyle name="20% - 强调文字颜色 3 2 2 2 2 2" xfId="1771"/>
    <cellStyle name="20% - 强调文字颜色 3 2 2 2 3" xfId="1772"/>
    <cellStyle name="60% - 强调文字颜色 6 2 3 3 2" xfId="1773"/>
    <cellStyle name="20% - 强调文字颜色 4 2 2 2_2015财政决算公开" xfId="1774"/>
    <cellStyle name="20% - 强调文字颜色 3 2 2 2_2015财政决算公开" xfId="1775"/>
    <cellStyle name="常规 51 2" xfId="1776"/>
    <cellStyle name="20% - 强调文字颜色 3 2 2 3 2" xfId="1777"/>
    <cellStyle name="20% - 强调文字颜色 3 2 2 4" xfId="1778"/>
    <cellStyle name="常规 12 2 3 2 2" xfId="1779"/>
    <cellStyle name="20% - 强调文字颜色 3 2 2_2015财政决算公开" xfId="1780"/>
    <cellStyle name="20% - 强调文字颜色 3 2 3" xfId="1781"/>
    <cellStyle name="20% - 强调文字颜色 3 2 3 2" xfId="1782"/>
    <cellStyle name="常规 2 2 7 4" xfId="1783"/>
    <cellStyle name="汇总 5" xfId="1784"/>
    <cellStyle name="20% - 强调文字颜色 3 2 3 2 2" xfId="1785"/>
    <cellStyle name="常规 2 2 7 4 2" xfId="1786"/>
    <cellStyle name="汇总 5 2" xfId="1787"/>
    <cellStyle name="20% - 强调文字颜色 3 2 3 2 2 2" xfId="1788"/>
    <cellStyle name="汇总 5 2 2" xfId="1789"/>
    <cellStyle name="20% - 强调文字颜色 3 2 3 2 3" xfId="1790"/>
    <cellStyle name="汇总 5 3" xfId="1791"/>
    <cellStyle name="20% - 强调文字颜色 6 2 3 2" xfId="1792"/>
    <cellStyle name="20% - 强调文字颜色 3 2 3 2_2015财政决算公开" xfId="1793"/>
    <cellStyle name="常规 4 3 2" xfId="1794"/>
    <cellStyle name="常规 5 4" xfId="1795"/>
    <cellStyle name="20% - 强调文字颜色 3 2 3 3" xfId="1796"/>
    <cellStyle name="常规 2 2 7 5" xfId="1797"/>
    <cellStyle name="汇总 6" xfId="1798"/>
    <cellStyle name="20% - 强调文字颜色 3 2 3 3 2" xfId="1799"/>
    <cellStyle name="常规 10 2 3" xfId="1800"/>
    <cellStyle name="汇总 6 2" xfId="1801"/>
    <cellStyle name="20% - 强调文字颜色 3 2 3 5" xfId="1802"/>
    <cellStyle name="汇总 2 2 2 2" xfId="1803"/>
    <cellStyle name="20% - 强调文字颜色 3 2 3_2015财政决算公开" xfId="1804"/>
    <cellStyle name="解释性文本 6 2" xfId="1805"/>
    <cellStyle name="差 3 2" xfId="1806"/>
    <cellStyle name="20% - 强调文字颜色 3 2 4" xfId="1807"/>
    <cellStyle name="20% - 强调文字颜色 3 2 4 2" xfId="1808"/>
    <cellStyle name="20% - 强调文字颜色 3 2 4 3" xfId="1809"/>
    <cellStyle name="20% - 强调文字颜色 3 2 4 4" xfId="1810"/>
    <cellStyle name="20% - 强调文字颜色 3 2 4_2015财政决算公开" xfId="1811"/>
    <cellStyle name="货币 3 3 4 2" xfId="1812"/>
    <cellStyle name="20% - 强调文字颜色 3 2 5" xfId="1813"/>
    <cellStyle name="20% - 强调文字颜色 3 2 5 2" xfId="1814"/>
    <cellStyle name="20% - 强调文字颜色 3 2 6" xfId="1815"/>
    <cellStyle name="20% - 强调文字颜色 3 2 7" xfId="1816"/>
    <cellStyle name="强调文字颜色 2 2 4 2" xfId="1817"/>
    <cellStyle name="20% - 强调文字颜色 3 3" xfId="1818"/>
    <cellStyle name="常规 3 2 6" xfId="1819"/>
    <cellStyle name="20% - 强调文字颜色 5 4 3 2" xfId="1820"/>
    <cellStyle name="适中 8" xfId="1821"/>
    <cellStyle name="20% - 强调文字颜色 3 3 2 2" xfId="1822"/>
    <cellStyle name="百分比 5 2 4" xfId="1823"/>
    <cellStyle name="常规 2 3 6 4" xfId="1824"/>
    <cellStyle name="20% - 强调文字颜色 3 3 2 2 2" xfId="1825"/>
    <cellStyle name="常规 2 3 6 4 2" xfId="1826"/>
    <cellStyle name="20% - 强调文字颜色 3 3 2 2 2 2" xfId="1827"/>
    <cellStyle name="20% - 强调文字颜色 3 3 2 2 3" xfId="1828"/>
    <cellStyle name="20% - 强调文字颜色 3 3 2 2_2015财政决算公开" xfId="1829"/>
    <cellStyle name="20% - 强调文字颜色 3 3 2 3 2" xfId="1830"/>
    <cellStyle name="20% - 强调文字颜色 3 3 2_2015财政决算公开" xfId="1831"/>
    <cellStyle name="常规 3 2 2" xfId="1832"/>
    <cellStyle name="输出 4 2 2 2" xfId="1833"/>
    <cellStyle name="20% - 强调文字颜色 3 3 3" xfId="1834"/>
    <cellStyle name="20% - 强调文字颜色 3 3 3 2" xfId="1835"/>
    <cellStyle name="20% - 强调文字颜色 3 3 3_2015财政决算公开" xfId="1836"/>
    <cellStyle name="差 3 3 2 2" xfId="1837"/>
    <cellStyle name="20% - 强调文字颜色 3 3 4" xfId="1838"/>
    <cellStyle name="20% - 强调文字颜色 4 2 2 2" xfId="1839"/>
    <cellStyle name="20% - 强调文字颜色 3 3 4 2" xfId="1840"/>
    <cellStyle name="20% - 强调文字颜色 4 2 2 2 2" xfId="1841"/>
    <cellStyle name="20% - 强调文字颜色 3 3 5" xfId="1842"/>
    <cellStyle name="20% - 强调文字颜色 4 2 2 3" xfId="1843"/>
    <cellStyle name="20% - 强调文字颜色 3 3_2015财政决算公开" xfId="1844"/>
    <cellStyle name="20% - 强调文字颜色 3 4 2" xfId="1845"/>
    <cellStyle name="20% - 强调文字颜色 3 4 2 2" xfId="1846"/>
    <cellStyle name="百分比 6 2 4" xfId="1847"/>
    <cellStyle name="常规 2 4 6 4" xfId="1848"/>
    <cellStyle name="20% - 强调文字颜色 3 4 2 2 2" xfId="1849"/>
    <cellStyle name="常规 2 4 6 4 2" xfId="1850"/>
    <cellStyle name="20% - 强调文字颜色 3 4 2 3" xfId="1851"/>
    <cellStyle name="常规 2 4 6 5" xfId="1852"/>
    <cellStyle name="常规 2 5 2" xfId="1853"/>
    <cellStyle name="20% - 强调文字颜色 3 4 2_2015财政决算公开" xfId="1854"/>
    <cellStyle name="常规 48" xfId="1855"/>
    <cellStyle name="常规 53" xfId="1856"/>
    <cellStyle name="20% - 强调文字颜色 3 4 3" xfId="1857"/>
    <cellStyle name="20% - 强调文字颜色 3 4 3 2" xfId="1858"/>
    <cellStyle name="20% - 强调文字颜色 3 4 4" xfId="1859"/>
    <cellStyle name="20% - 强调文字颜色 4 2 3 2" xfId="1860"/>
    <cellStyle name="20% - 强调文字颜色 3 4_2015财政决算公开" xfId="1861"/>
    <cellStyle name="20% - 强调文字颜色 3 5" xfId="1862"/>
    <cellStyle name="常规 3 2 8" xfId="1863"/>
    <cellStyle name="20% - 强调文字颜色 3 5 2" xfId="1864"/>
    <cellStyle name="常规 3 2 8 2" xfId="1865"/>
    <cellStyle name="20% - 强调文字颜色 3 5 2 2" xfId="1866"/>
    <cellStyle name="百分比 7 2 4" xfId="1867"/>
    <cellStyle name="20% - 强调文字颜色 3 5 2 2 2" xfId="1868"/>
    <cellStyle name="警告文本 3 2 3" xfId="1869"/>
    <cellStyle name="20% - 强调文字颜色 3 5 2 3" xfId="1870"/>
    <cellStyle name="常规 3 5 2" xfId="1871"/>
    <cellStyle name="20% - 强调文字颜色 3 5 2_2015财政决算公开" xfId="1872"/>
    <cellStyle name="20% - 强调文字颜色 3 5 3" xfId="1873"/>
    <cellStyle name="20% - 强调文字颜色 3 5 3 2" xfId="1874"/>
    <cellStyle name="20% - 强调文字颜色 3 5 4" xfId="1875"/>
    <cellStyle name="20% - 强调文字颜色 4 2 4 2" xfId="1876"/>
    <cellStyle name="20% - 强调文字颜色 3 6 3" xfId="1877"/>
    <cellStyle name="60% - 强调文字颜色 1 3 2 2" xfId="1878"/>
    <cellStyle name="20% - 强调文字颜色 3 6_2015财政决算公开" xfId="1879"/>
    <cellStyle name="20% - 强调文字颜色 4 2" xfId="1880"/>
    <cellStyle name="标题 5 3 2 2" xfId="1881"/>
    <cellStyle name="常规 3 3 5" xfId="1882"/>
    <cellStyle name="好 3 2 2 3" xfId="1883"/>
    <cellStyle name="20% - 强调文字颜色 4 2 2" xfId="1884"/>
    <cellStyle name="标题 5 3 2 2 2" xfId="1885"/>
    <cellStyle name="20% - 强调文字颜色 4 2 2 2 3" xfId="1886"/>
    <cellStyle name="20% - 强调文字颜色 4 2 2 3 2" xfId="1887"/>
    <cellStyle name="20% - 强调文字颜色 4 2 2 4" xfId="1888"/>
    <cellStyle name="20% - 强调文字颜色 4 2 2_2015财政决算公开" xfId="1889"/>
    <cellStyle name="20% - 强调文字颜色 4 2 3" xfId="1890"/>
    <cellStyle name="20% - 强调文字颜色 4 2 3 2 2" xfId="1891"/>
    <cellStyle name="20% - 强调文字颜色 4 2 3 2 3" xfId="1892"/>
    <cellStyle name="常规 2 7 2" xfId="1893"/>
    <cellStyle name="20% - 强调文字颜色 5 3 2 2_2015财政决算公开" xfId="1894"/>
    <cellStyle name="60% - 强调文字颜色 1 9" xfId="1895"/>
    <cellStyle name="20% - 强调文字颜色 4 2 3 3 2" xfId="1896"/>
    <cellStyle name="20% - 强调文字颜色 4 2 3 4" xfId="1897"/>
    <cellStyle name="20% - 强调文字颜色 4 2 3 5" xfId="1898"/>
    <cellStyle name="汇总 3 2 2 2" xfId="1899"/>
    <cellStyle name="20% - 强调文字颜色 4 2 3_2015财政决算公开" xfId="1900"/>
    <cellStyle name="20% - 强调文字颜色 4 2 4" xfId="1901"/>
    <cellStyle name="20% - 强调文字颜色 4 2 4 2 2" xfId="1902"/>
    <cellStyle name="20% - 强调文字颜色 4 2 4 3" xfId="1903"/>
    <cellStyle name="20% - 强调文字颜色 4 2 4 4" xfId="1904"/>
    <cellStyle name="20% - 强调文字颜色 4 2 4_2015财政决算公开" xfId="1905"/>
    <cellStyle name="好 6 2" xfId="1906"/>
    <cellStyle name="标题 3 2 3 2" xfId="1907"/>
    <cellStyle name="20% - 强调文字颜色 4 2 5" xfId="1908"/>
    <cellStyle name="20% - 强调文字颜色 4 2 5 2" xfId="1909"/>
    <cellStyle name="60% - 强调文字颜色 1 3 2 3" xfId="1910"/>
    <cellStyle name="20% - 强调文字颜色 4 2 6" xfId="1911"/>
    <cellStyle name="20% - 强调文字颜色 4 2 7" xfId="1912"/>
    <cellStyle name="常规 10 3 2" xfId="1913"/>
    <cellStyle name="20% - 强调文字颜色 4 2_2015财政决算公开" xfId="1914"/>
    <cellStyle name="输出 3 2 3" xfId="1915"/>
    <cellStyle name="常规 2 5 2 4" xfId="1916"/>
    <cellStyle name="40% - 强调文字颜色 4 5 3 2" xfId="1917"/>
    <cellStyle name="检查单元格 8" xfId="1918"/>
    <cellStyle name="强调文字颜色 2 2 5 2" xfId="1919"/>
    <cellStyle name="20% - 强调文字颜色 4 3" xfId="1920"/>
    <cellStyle name="标题 5 3 2 3" xfId="1921"/>
    <cellStyle name="20% - 强调文字颜色 4 3 2" xfId="1922"/>
    <cellStyle name="20% - 强调文字颜色 4 3 2 2" xfId="1923"/>
    <cellStyle name="20% - 强调文字颜色 4 3 4" xfId="1924"/>
    <cellStyle name="20% - 强调文字颜色 4 3 2 2 2" xfId="1925"/>
    <cellStyle name="20% - 强调文字颜色 4 5 4" xfId="1926"/>
    <cellStyle name="20% - 强调文字颜色 4 3 4 2" xfId="1927"/>
    <cellStyle name="20% - 强调文字颜色 4 3 2 2 2 2" xfId="1928"/>
    <cellStyle name="20% - 强调文字颜色 6 5 4" xfId="1929"/>
    <cellStyle name="20% - 强调文字颜色 4 3 2 2 3" xfId="1930"/>
    <cellStyle name="20% - 强调文字颜色 4 3 2 2_2015财政决算公开" xfId="1931"/>
    <cellStyle name="20% - 强调文字颜色 4 3 2 3" xfId="1932"/>
    <cellStyle name="20% - 强调文字颜色 4 3 5" xfId="1933"/>
    <cellStyle name="20% - 强调文字颜色 4 3 2 4" xfId="1934"/>
    <cellStyle name="20% - 强调文字颜色 4 3 3" xfId="1935"/>
    <cellStyle name="20% - 强调文字颜色 4 3 3 2" xfId="1936"/>
    <cellStyle name="20% - 强调文字颜色 4 4 4" xfId="1937"/>
    <cellStyle name="20% - 强调文字颜色 4 3 3 2 2" xfId="1938"/>
    <cellStyle name="20% - 强调文字颜色 5 5 4" xfId="1939"/>
    <cellStyle name="20% - 强调文字颜色 4 3 3 3" xfId="1940"/>
    <cellStyle name="20% - 强调文字颜色 4 3 3_2015财政决算公开" xfId="1941"/>
    <cellStyle name="40% - 强调文字颜色 5 3 2" xfId="1942"/>
    <cellStyle name="好 2 4 2" xfId="1943"/>
    <cellStyle name="20% - 强调文字颜色 4 3_2015财政决算公开" xfId="1944"/>
    <cellStyle name="货币 2" xfId="1945"/>
    <cellStyle name="常规 44 2" xfId="1946"/>
    <cellStyle name="20% - 强调文字颜色 4 4 2" xfId="1947"/>
    <cellStyle name="20% - 强调文字颜色 4 4 2 2" xfId="1948"/>
    <cellStyle name="20% - 强调文字颜色 5 3 4" xfId="1949"/>
    <cellStyle name="20% - 强调文字颜色 4 4 2 2 2" xfId="1950"/>
    <cellStyle name="20% - 强调文字颜色 5 3 4 2" xfId="1951"/>
    <cellStyle name="20% - 强调文字颜色 4 4 2 3" xfId="1952"/>
    <cellStyle name="20% - 强调文字颜色 5 3 5" xfId="1953"/>
    <cellStyle name="20% - 强调文字颜色 4 4 2_2015财政决算公开" xfId="1954"/>
    <cellStyle name="20% - 强调文字颜色 4 4 3" xfId="1955"/>
    <cellStyle name="20% - 强调文字颜色 4 4 3 2" xfId="1956"/>
    <cellStyle name="20% - 强调文字颜色 5 4 4" xfId="1957"/>
    <cellStyle name="20% - 强调文字颜色 4 4_2015财政决算公开" xfId="1958"/>
    <cellStyle name="20% - 强调文字颜色 4 5" xfId="1959"/>
    <cellStyle name="标题 5 2 2 2 2 2" xfId="1960"/>
    <cellStyle name="常规 2 3 5 2 2" xfId="1961"/>
    <cellStyle name="20% - 强调文字颜色 4 5 2" xfId="1962"/>
    <cellStyle name="20% - 强调文字颜色 4 5 2_2015财政决算公开" xfId="1963"/>
    <cellStyle name="20% - 强调文字颜色 4 5 3" xfId="1964"/>
    <cellStyle name="20% - 强调文字颜色 4 5 3 2" xfId="1965"/>
    <cellStyle name="20% - 强调文字颜色 6 4 4" xfId="1966"/>
    <cellStyle name="20% - 强调文字颜色 4 6 2 2" xfId="1967"/>
    <cellStyle name="20% - 强调文字颜色 4 6 3" xfId="1968"/>
    <cellStyle name="60% - 强调文字颜色 1 4 2 2" xfId="1969"/>
    <cellStyle name="20% - 强调文字颜色 4 7" xfId="1970"/>
    <cellStyle name="20% - 强调文字颜色 4 7 2" xfId="1971"/>
    <cellStyle name="20% - 强调文字颜色 4 9" xfId="1972"/>
    <cellStyle name="20% - 强调文字颜色 5 2" xfId="1973"/>
    <cellStyle name="标题 5 3 3 2" xfId="1974"/>
    <cellStyle name="常规 3 4 5" xfId="1975"/>
    <cellStyle name="20% - 强调文字颜色 5 2 2" xfId="1976"/>
    <cellStyle name="40% - 强调文字颜色 6 2 7" xfId="1977"/>
    <cellStyle name="20% - 强调文字颜色 5 2 2 2" xfId="1978"/>
    <cellStyle name="40% - 强调文字颜色 2 7" xfId="1979"/>
    <cellStyle name="常规 4 2 6 4" xfId="1980"/>
    <cellStyle name="20% - 强调文字颜色 5 2 2 2 2" xfId="1981"/>
    <cellStyle name="40% - 强调文字颜色 1 2 3 5" xfId="1982"/>
    <cellStyle name="40% - 强调文字颜色 2 7 2" xfId="1983"/>
    <cellStyle name="常规 4 2 6 4 2" xfId="1984"/>
    <cellStyle name="20% - 强调文字颜色 5 2 2 2 3" xfId="1985"/>
    <cellStyle name="未定义 2" xfId="1986"/>
    <cellStyle name="20% - 强调文字颜色 5 2 2 2_2015财政决算公开" xfId="1987"/>
    <cellStyle name="20% - 强调文字颜色 5 2 2 3" xfId="1988"/>
    <cellStyle name="40% - 强调文字颜色 2 8" xfId="1989"/>
    <cellStyle name="常规 4 2 6 5" xfId="1990"/>
    <cellStyle name="货币 5 2 2" xfId="1991"/>
    <cellStyle name="20% - 强调文字颜色 5 2 2 3 2" xfId="1992"/>
    <cellStyle name="标题 1 3" xfId="1993"/>
    <cellStyle name="20% - 强调文字颜色 5 2 2 4" xfId="1994"/>
    <cellStyle name="20% - 强调文字颜色 5 2 2_2015财政决算公开" xfId="1995"/>
    <cellStyle name="20% - 强调文字颜色 5 2 3" xfId="1996"/>
    <cellStyle name="20% - 强调文字颜色 5 2 3 2" xfId="1997"/>
    <cellStyle name="40% - 强调文字颜色 3 7" xfId="1998"/>
    <cellStyle name="20% - 强调文字颜色 5 2 3 3" xfId="1999"/>
    <cellStyle name="40% - 强调文字颜色 3 8" xfId="2000"/>
    <cellStyle name="货币 5 3 2" xfId="2001"/>
    <cellStyle name="40% - 强调文字颜色 1 6 2 2" xfId="2002"/>
    <cellStyle name="20% - 强调文字颜色 5 2 4 2" xfId="2003"/>
    <cellStyle name="40% - 强调文字颜色 4 7" xfId="2004"/>
    <cellStyle name="20% - 强调文字颜色 5 2 5" xfId="2005"/>
    <cellStyle name="20% - 强调文字颜色 5 2_2015财政决算公开" xfId="2006"/>
    <cellStyle name="20% - 强调文字颜色 5 3" xfId="2007"/>
    <cellStyle name="20% - 强调文字颜色 5 3 2" xfId="2008"/>
    <cellStyle name="货币 2 2 6 5" xfId="2009"/>
    <cellStyle name="20% - 强调文字颜色 5 3 2 2" xfId="2010"/>
    <cellStyle name="20% - 强调文字颜色 5 3 2 2 2" xfId="2011"/>
    <cellStyle name="20% - 强调文字颜色 5 3 2 2 2 2" xfId="2012"/>
    <cellStyle name="常规 3 7 3" xfId="2013"/>
    <cellStyle name="20% - 强调文字颜色 5 3 2 2 3" xfId="2014"/>
    <cellStyle name="20% - 强调文字颜色 5 3 2 3 2" xfId="2015"/>
    <cellStyle name="20% - 强调文字颜色 5 3 2 4" xfId="2016"/>
    <cellStyle name="20% - 强调文字颜色 5 3 2_2015财政决算公开" xfId="2017"/>
    <cellStyle name="20% - 强调文字颜色 5 3 3 2" xfId="2018"/>
    <cellStyle name="20% - 强调文字颜色 5 3 3 2 2" xfId="2019"/>
    <cellStyle name="20% - 强调文字颜色 5 3 3 3" xfId="2020"/>
    <cellStyle name="20% - 强调文字颜色 5 4" xfId="2021"/>
    <cellStyle name="20% - 强调文字颜色 5 4 2" xfId="2022"/>
    <cellStyle name="20% - 强调文字颜色 5 4 2_2015财政决算公开" xfId="2023"/>
    <cellStyle name="20% - 强调文字颜色 5 4 3" xfId="2024"/>
    <cellStyle name="20% - 强调文字颜色 5 5" xfId="2025"/>
    <cellStyle name="常规 2 3 5 3 2" xfId="2026"/>
    <cellStyle name="20% - 强调文字颜色 5 5 2 2" xfId="2027"/>
    <cellStyle name="20% - 强调文字颜色 5 5 3" xfId="2028"/>
    <cellStyle name="20% - 强调文字颜色 5 5 3 2" xfId="2029"/>
    <cellStyle name="20% - 强调文字颜色 5 5_2015财政决算公开" xfId="2030"/>
    <cellStyle name="20% - 强调文字颜色 6 2 2 2" xfId="2031"/>
    <cellStyle name="20% - 强调文字颜色 5 6 2" xfId="2032"/>
    <cellStyle name="60% - 强调文字颜色 6 3 2 2 2 2" xfId="2033"/>
    <cellStyle name="20% - 强调文字颜色 5 6 2 2" xfId="2034"/>
    <cellStyle name="表标题 5" xfId="2035"/>
    <cellStyle name="20% - 强调文字颜色 5 6_2015财政决算公开" xfId="2036"/>
    <cellStyle name="20% - 强调文字颜色 5 7" xfId="2037"/>
    <cellStyle name="60% - 强调文字颜色 6 3 2 2 3" xfId="2038"/>
    <cellStyle name="20% - 强调文字颜色 5 7 2" xfId="2039"/>
    <cellStyle name="20% - 强调文字颜色 6 2 2 2_2015财政决算公开" xfId="2040"/>
    <cellStyle name="20% - 强调文字颜色 5 8" xfId="2041"/>
    <cellStyle name="20% - 强调文字颜色 6 2 2" xfId="2042"/>
    <cellStyle name="20% - 强调文字颜色 6 2 2 2 2" xfId="2043"/>
    <cellStyle name="20% - 强调文字颜色 6 2 2 2 2 2" xfId="2044"/>
    <cellStyle name="百分比 4 5" xfId="2045"/>
    <cellStyle name="常规 2 2 9" xfId="2046"/>
    <cellStyle name="20% - 强调文字颜色 6 2 2 2 3" xfId="2047"/>
    <cellStyle name="20% - 强调文字颜色 6 2 2 3" xfId="2048"/>
    <cellStyle name="20% - 强调文字颜色 6 2 2 4" xfId="2049"/>
    <cellStyle name="20% - 强调文字颜色 6 2 3" xfId="2050"/>
    <cellStyle name="20% - 强调文字颜色 6 2 3 2 2" xfId="2051"/>
    <cellStyle name="20% - 强调文字颜色 6 2 3 3" xfId="2052"/>
    <cellStyle name="强调文字颜色 6 2 2 2 2 2" xfId="2053"/>
    <cellStyle name="20% - 强调文字颜色 6 2 4" xfId="2054"/>
    <cellStyle name="20% - 强调文字颜色 6 2 4 2" xfId="2055"/>
    <cellStyle name="20% - 强调文字颜色 6 2 5" xfId="2056"/>
    <cellStyle name="20% - 强调文字颜色 6 2_2015财政决算公开" xfId="2057"/>
    <cellStyle name="20% - 强调文字颜色 6 3" xfId="2058"/>
    <cellStyle name="20% - 强调文字颜色 6 3 2_2015财政决算公开" xfId="2059"/>
    <cellStyle name="no dec" xfId="2060"/>
    <cellStyle name="20% - 强调文字颜色 6 3 3" xfId="2061"/>
    <cellStyle name="货币 2 2 2 3 2" xfId="2062"/>
    <cellStyle name="汇总 2 3 2 2" xfId="2063"/>
    <cellStyle name="20% - 强调文字颜色 6 3 3_2015财政决算公开" xfId="2064"/>
    <cellStyle name="20% - 强调文字颜色 6 3_2015财政决算公开" xfId="2065"/>
    <cellStyle name="20% - 强调文字颜色 6 4" xfId="2066"/>
    <cellStyle name="20% - 强调文字颜色 6 4 2" xfId="2067"/>
    <cellStyle name="20% - 强调文字颜色 6 4 2_2015财政决算公开" xfId="2068"/>
    <cellStyle name="20% - 强调文字颜色 6 4 3" xfId="2069"/>
    <cellStyle name="20% - 强调文字颜色 6 4_2015财政决算公开" xfId="2070"/>
    <cellStyle name="20% - 强调文字颜色 6 5" xfId="2071"/>
    <cellStyle name="20% - 强调文字颜色 6 5 2" xfId="2072"/>
    <cellStyle name="40% - 强调文字颜色 1 3 2 3" xfId="2073"/>
    <cellStyle name="20% - 强调文字颜色 6 5 2_2015财政决算公开" xfId="2074"/>
    <cellStyle name="20% - 强调文字颜色 6 6 2" xfId="2075"/>
    <cellStyle name="20% - 强调文字颜色 6 6 2 2" xfId="2076"/>
    <cellStyle name="40% - 强调文字颜色 3 4 2 2" xfId="2077"/>
    <cellStyle name="20% - 强调文字颜色 6 7" xfId="2078"/>
    <cellStyle name="40% - 强调文字颜色 3 4 2 2 2" xfId="2079"/>
    <cellStyle name="20% - 强调文字颜色 6 7 2" xfId="2080"/>
    <cellStyle name="40% - 强调文字颜色 3 4 2 3" xfId="2081"/>
    <cellStyle name="20% - 强调文字颜色 6 8" xfId="2082"/>
    <cellStyle name="计算 3" xfId="2083"/>
    <cellStyle name="20% - 着色 1" xfId="2084"/>
    <cellStyle name="超级链接 4 2" xfId="2085"/>
    <cellStyle name="60% - 强调文字颜色 3 2 3 2 2" xfId="2086"/>
    <cellStyle name="计算 5" xfId="2087"/>
    <cellStyle name="20% - 着色 3" xfId="2088"/>
    <cellStyle name="计算 6 2" xfId="2089"/>
    <cellStyle name="Currency1" xfId="2090"/>
    <cellStyle name="20% - 着色 4 2" xfId="2091"/>
    <cellStyle name="计算 7 2" xfId="2092"/>
    <cellStyle name="20% - 着色 5 2" xfId="2093"/>
    <cellStyle name="计算 8" xfId="2094"/>
    <cellStyle name="20% - 着色 6" xfId="2095"/>
    <cellStyle name="20% - 着色 6 2" xfId="2096"/>
    <cellStyle name="40% - 强调文字颜色 1 2" xfId="2097"/>
    <cellStyle name="货币 3 6 3" xfId="2098"/>
    <cellStyle name="60% - 强调文字颜色 2 2 7" xfId="2099"/>
    <cellStyle name="40% - 强调文字颜色 1 2 2" xfId="2100"/>
    <cellStyle name="货币 3 6 3 2" xfId="2101"/>
    <cellStyle name="40% - 强调文字颜色 1 2 2 2" xfId="2102"/>
    <cellStyle name="汇总 2 4" xfId="2103"/>
    <cellStyle name="40% - 强调文字颜色 1 2 2 2 2" xfId="2104"/>
    <cellStyle name="链接单元格 2 2 3" xfId="2105"/>
    <cellStyle name="货币 2 2 3 3" xfId="2106"/>
    <cellStyle name="汇总 2 4 2" xfId="2107"/>
    <cellStyle name="40% - 强调文字颜色 1 2 2 2 2 2" xfId="2108"/>
    <cellStyle name="汇总 2 5" xfId="2109"/>
    <cellStyle name="40% - 强调文字颜色 1 2 2 2 3" xfId="2110"/>
    <cellStyle name="千位分隔 3 3 4" xfId="2111"/>
    <cellStyle name="标题 4 2 3 4" xfId="2112"/>
    <cellStyle name="40% - 强调文字颜色 1 2 2 2_2015财政决算公开" xfId="2113"/>
    <cellStyle name="40% - 强调文字颜色 1 2 2 3" xfId="2114"/>
    <cellStyle name="汇总 3 4" xfId="2115"/>
    <cellStyle name="40% - 强调文字颜色 1 2 2 3 2" xfId="2116"/>
    <cellStyle name="40% - 强调文字颜色 1 2 2 4" xfId="2117"/>
    <cellStyle name="40% - 强调文字颜色 1 2 2_2015财政决算公开" xfId="2118"/>
    <cellStyle name="货币 3 6 4" xfId="2119"/>
    <cellStyle name="40% - 强调文字颜色 1 2 3" xfId="2120"/>
    <cellStyle name="货币 3 6 4 2" xfId="2121"/>
    <cellStyle name="40% - 强调文字颜色 1 2 3 2" xfId="2122"/>
    <cellStyle name="40% - 强调文字颜色 1 2 3 2 2" xfId="2123"/>
    <cellStyle name="货币 3 2 3 3" xfId="2124"/>
    <cellStyle name="40% - 强调文字颜色 1 2 3 2 2 2" xfId="2125"/>
    <cellStyle name="40% - 强调文字颜色 1 2 3 2 3" xfId="2126"/>
    <cellStyle name="40% - 强调文字颜色 1 2 3 2_2015财政决算公开" xfId="2127"/>
    <cellStyle name="40% - 强调文字颜色 1 2 3 3" xfId="2128"/>
    <cellStyle name="40% - 强调文字颜色 1 2 3 4" xfId="2129"/>
    <cellStyle name="40% - 强调文字颜色 1 2 3_2015财政决算公开" xfId="2130"/>
    <cellStyle name="货币 3 6 5" xfId="2131"/>
    <cellStyle name="40% - 强调文字颜色 1 2 4" xfId="2132"/>
    <cellStyle name="40% - 强调文字颜色 1 2 4 2" xfId="2133"/>
    <cellStyle name="40% - 强调文字颜色 1 2 4 2 2" xfId="2134"/>
    <cellStyle name="40% - 强调文字颜色 1 2 4 3" xfId="2135"/>
    <cellStyle name="标题 1 2" xfId="2136"/>
    <cellStyle name="40% - 强调文字颜色 1 2 4 4" xfId="2137"/>
    <cellStyle name="40% - 强调文字颜色 1 2 4_2015财政决算公开" xfId="2138"/>
    <cellStyle name="千位分隔 4 3 3" xfId="2139"/>
    <cellStyle name="40% - 强调文字颜色 1 2 5" xfId="2140"/>
    <cellStyle name="40% - 强调文字颜色 1 2 5 2" xfId="2141"/>
    <cellStyle name="40% - 强调文字颜色 1 2 7" xfId="2142"/>
    <cellStyle name="40% - 强调文字颜色 1 2_2015财政决算公开" xfId="2143"/>
    <cellStyle name="常规 9 2" xfId="2144"/>
    <cellStyle name="40% - 强调文字颜色 1 3" xfId="2145"/>
    <cellStyle name="常规 9 2 2" xfId="2146"/>
    <cellStyle name="40% - 强调文字颜色 1 3 2" xfId="2147"/>
    <cellStyle name="常规 9 2 2 2" xfId="2148"/>
    <cellStyle name="40% - 强调文字颜色 1 3 2 2" xfId="2149"/>
    <cellStyle name="40% - 强调文字颜色 1 3 2 2 2" xfId="2150"/>
    <cellStyle name="40% - 强调文字颜色 1 3 2 2 2 2" xfId="2151"/>
    <cellStyle name="40% - 强调文字颜色 1 3 2 2 3" xfId="2152"/>
    <cellStyle name="40% - 强调文字颜色 1 3 2 4" xfId="2153"/>
    <cellStyle name="常规 9 2 3" xfId="2154"/>
    <cellStyle name="40% - 强调文字颜色 1 3 3" xfId="2155"/>
    <cellStyle name="40% - 强调文字颜色 1 3 3 2" xfId="2156"/>
    <cellStyle name="40% - 强调文字颜色 1 3 3 2 2" xfId="2157"/>
    <cellStyle name="40% - 强调文字颜色 1 3 3 3" xfId="2158"/>
    <cellStyle name="40% - 强调文字颜色 1 3 3_2015财政决算公开" xfId="2159"/>
    <cellStyle name="40% - 强调文字颜色 1 3 4" xfId="2160"/>
    <cellStyle name="计算 9" xfId="2161"/>
    <cellStyle name="40% - 强调文字颜色 1 3 4 2" xfId="2162"/>
    <cellStyle name="常规 10 2_2015财政决算公开" xfId="2163"/>
    <cellStyle name="40% - 强调文字颜色 1 3 5" xfId="2164"/>
    <cellStyle name="常规 2 4 2 5" xfId="2165"/>
    <cellStyle name="输出 2 2 4" xfId="2166"/>
    <cellStyle name="40% - 强调文字颜色 1 3_2015财政决算公开" xfId="2167"/>
    <cellStyle name="60% - 强调文字颜色 1 3 2 3 2" xfId="2168"/>
    <cellStyle name="常规 9 3" xfId="2169"/>
    <cellStyle name="40% - 强调文字颜色 1 4" xfId="2170"/>
    <cellStyle name="常规 9 3 2" xfId="2171"/>
    <cellStyle name="40% - 强调文字颜色 1 4 2" xfId="2172"/>
    <cellStyle name="40% - 强调文字颜色 1 4 2 2" xfId="2173"/>
    <cellStyle name="40% - 强调文字颜色 1 4 2 2 2" xfId="2174"/>
    <cellStyle name="40% - 强调文字颜色 1 4 2 3" xfId="2175"/>
    <cellStyle name="40% - 强调文字颜色 1 4 2_2015财政决算公开" xfId="2176"/>
    <cellStyle name="40% - 强调文字颜色 1 4 3" xfId="2177"/>
    <cellStyle name="常规 9 4" xfId="2178"/>
    <cellStyle name="40% - 强调文字颜色 6 2 4_2015财政决算公开" xfId="2179"/>
    <cellStyle name="常规 4 2 5 2" xfId="2180"/>
    <cellStyle name="40% - 强调文字颜色 1 5" xfId="2181"/>
    <cellStyle name="常规 4 2 5 2 2" xfId="2182"/>
    <cellStyle name="40% - 强调文字颜色 1 5 2" xfId="2183"/>
    <cellStyle name="40% - 强调文字颜色 1 5 2 2" xfId="2184"/>
    <cellStyle name="40% - 强调文字颜色 1 5 2 2 2" xfId="2185"/>
    <cellStyle name="40% - 强调文字颜色 1 5 2 3" xfId="2186"/>
    <cellStyle name="常规 3 4 2" xfId="2187"/>
    <cellStyle name="40% - 强调文字颜色 1 5 2_2015财政决算公开" xfId="2188"/>
    <cellStyle name="40% - 强调文字颜色 1 5 3 2" xfId="2189"/>
    <cellStyle name="40% - 强调文字颜色 1 5 4" xfId="2190"/>
    <cellStyle name="解释性文本 5 3" xfId="2191"/>
    <cellStyle name="差 2 3" xfId="2192"/>
    <cellStyle name="40% - 强调文字颜色 1 5_2015财政决算公开" xfId="2193"/>
    <cellStyle name="常规 9 5" xfId="2194"/>
    <cellStyle name="常规 4 2 5 3" xfId="2195"/>
    <cellStyle name="40% - 强调文字颜色 1 6" xfId="2196"/>
    <cellStyle name="常规 4 2 5 3 2" xfId="2197"/>
    <cellStyle name="40% - 强调文字颜色 1 6 2" xfId="2198"/>
    <cellStyle name="40% - 强调文字颜色 1 6 3" xfId="2199"/>
    <cellStyle name="常规 4 2 5 4" xfId="2200"/>
    <cellStyle name="40% - 强调文字颜色 1 7" xfId="2201"/>
    <cellStyle name="40% - 强调文字颜色 1 8" xfId="2202"/>
    <cellStyle name="千位分隔 4 2 7 2" xfId="2203"/>
    <cellStyle name="40% - 强调文字颜色 1 9" xfId="2204"/>
    <cellStyle name="40% - 强调文字颜色 2 2" xfId="2205"/>
    <cellStyle name="40% - 强调文字颜色 2 2 2" xfId="2206"/>
    <cellStyle name="60% - 强调文字颜色 2 2 3 5" xfId="2207"/>
    <cellStyle name="60% - 强调文字颜色 3 2 7" xfId="2208"/>
    <cellStyle name="货币 4 6 3" xfId="2209"/>
    <cellStyle name="40% - 强调文字颜色 2 2 2 2" xfId="2210"/>
    <cellStyle name="常规 18_2015财政决算公开" xfId="2211"/>
    <cellStyle name="常规 2 2 3 4 4" xfId="2212"/>
    <cellStyle name="货币 4 6 3 2" xfId="2213"/>
    <cellStyle name="40% - 强调文字颜色 2 2 2 2 2" xfId="2214"/>
    <cellStyle name="常规 2 2 3 4 4 2" xfId="2215"/>
    <cellStyle name="常规 2 4 3" xfId="2216"/>
    <cellStyle name="40% - 强调文字颜色 2 2 2 2 2 2" xfId="2217"/>
    <cellStyle name="常规 2 4 3 2" xfId="2218"/>
    <cellStyle name="40% - 强调文字颜色 2 2 2 2 3" xfId="2219"/>
    <cellStyle name="常规 2 4 4" xfId="2220"/>
    <cellStyle name="40% - 强调文字颜色 2 2 2 2_2015财政决算公开" xfId="2221"/>
    <cellStyle name="40% - 强调文字颜色 2 2 2 3" xfId="2222"/>
    <cellStyle name="标题 1 4 2 2" xfId="2223"/>
    <cellStyle name="常规 2 2 3 4 5" xfId="2224"/>
    <cellStyle name="40% - 强调文字颜色 2 2 2 3 2" xfId="2225"/>
    <cellStyle name="常规 2 5 3" xfId="2226"/>
    <cellStyle name="40% - 强调文字颜色 2 2 2 4" xfId="2227"/>
    <cellStyle name="计算 4 3 2" xfId="2228"/>
    <cellStyle name="40% - 强调文字颜色 2 2 3" xfId="2229"/>
    <cellStyle name="货币 4 6 4" xfId="2230"/>
    <cellStyle name="40% - 强调文字颜色 2 2 3 2" xfId="2231"/>
    <cellStyle name="货币 4 6 4 2" xfId="2232"/>
    <cellStyle name="40% - 强调文字颜色 2 2 3 3" xfId="2233"/>
    <cellStyle name="40% - 强调文字颜色 2 2 3_2015财政决算公开" xfId="2234"/>
    <cellStyle name="标题 5 2 4 2" xfId="2235"/>
    <cellStyle name="常规 2 5 5" xfId="2236"/>
    <cellStyle name="40% - 强调文字颜色 2 2 4" xfId="2237"/>
    <cellStyle name="货币 4 6 5" xfId="2238"/>
    <cellStyle name="40% - 强调文字颜色 2 2 4 2" xfId="2239"/>
    <cellStyle name="40% - 强调文字颜色 2 2 5" xfId="2240"/>
    <cellStyle name="40% - 强调文字颜色 2 3" xfId="2241"/>
    <cellStyle name="40% - 强调文字颜色 2 3 2" xfId="2242"/>
    <cellStyle name="40% - 强调文字颜色 2 3 2 2" xfId="2243"/>
    <cellStyle name="40% - 强调文字颜色 2 3 2 2 2" xfId="2244"/>
    <cellStyle name="注释 3 3" xfId="2245"/>
    <cellStyle name="40% - 强调文字颜色 6 7" xfId="2246"/>
    <cellStyle name="40% - 强调文字颜色 2 3 2 2 2 2" xfId="2247"/>
    <cellStyle name="60% - 强调文字颜色 2 3 3 3" xfId="2248"/>
    <cellStyle name="60% - 强调文字颜色 4 2 5" xfId="2249"/>
    <cellStyle name="百分比 4 3 3" xfId="2250"/>
    <cellStyle name="常规 2 2 7 3" xfId="2251"/>
    <cellStyle name="40% - 强调文字颜色 2 3 2 2_2015财政决算公开" xfId="2252"/>
    <cellStyle name="汇总 4" xfId="2253"/>
    <cellStyle name="标题 1 5 2 2" xfId="2254"/>
    <cellStyle name="40% - 强调文字颜色 2 3 2 3" xfId="2255"/>
    <cellStyle name="解释性文本 2" xfId="2256"/>
    <cellStyle name="40% - 强调文字颜色 2 3 2 3 2" xfId="2257"/>
    <cellStyle name="解释性文本 2 2" xfId="2258"/>
    <cellStyle name="计算 5 3 2" xfId="2259"/>
    <cellStyle name="40% - 强调文字颜色 2 3 2 4" xfId="2260"/>
    <cellStyle name="解释性文本 3" xfId="2261"/>
    <cellStyle name="40% - 强调文字颜色 2 3 2_2015财政决算公开" xfId="2262"/>
    <cellStyle name="检查单元格 3 4" xfId="2263"/>
    <cellStyle name="40% - 强调文字颜色 2 3 3" xfId="2264"/>
    <cellStyle name="40% - 强调文字颜色 2 3 3 2" xfId="2265"/>
    <cellStyle name="40% - 强调文字颜色 2 3 3 2 2" xfId="2266"/>
    <cellStyle name="40% - 强调文字颜色 2 3 3 3" xfId="2267"/>
    <cellStyle name="40% - 强调文字颜色 2 3 3_2015财政决算公开" xfId="2268"/>
    <cellStyle name="计算 2 2 2 3" xfId="2269"/>
    <cellStyle name="40% - 强调文字颜色 2 3 4" xfId="2270"/>
    <cellStyle name="40% - 强调文字颜色 2 3 4 2" xfId="2271"/>
    <cellStyle name="40% - 强调文字颜色 2 3_2015财政决算公开" xfId="2272"/>
    <cellStyle name="40% - 强调文字颜色 2 3 5" xfId="2273"/>
    <cellStyle name="40% - 强调文字颜色 2 4" xfId="2274"/>
    <cellStyle name="40% - 强调文字颜色 2 4 2" xfId="2275"/>
    <cellStyle name="40% - 强调文字颜色 2 4 2 2" xfId="2276"/>
    <cellStyle name="40% - 强调文字颜色 2 4 2 2 2" xfId="2277"/>
    <cellStyle name="40% - 强调文字颜色 3 3 2 2_2015财政决算公开" xfId="2278"/>
    <cellStyle name="40% - 强调文字颜色 2 4 2 3" xfId="2279"/>
    <cellStyle name="40% - 强调文字颜色 2 4 2_2015财政决算公开" xfId="2280"/>
    <cellStyle name="40% - 强调文字颜色 2 4 3" xfId="2281"/>
    <cellStyle name="40% - 强调文字颜色 2 4 3 2" xfId="2282"/>
    <cellStyle name="40% - 强调文字颜色 2 4 4" xfId="2283"/>
    <cellStyle name="40% - 强调文字颜色 2 4_2015财政决算公开" xfId="2284"/>
    <cellStyle name="千位分隔 4 2 2 2 2" xfId="2285"/>
    <cellStyle name="40% - 强调文字颜色 2 5" xfId="2286"/>
    <cellStyle name="常规 4 2 6 2" xfId="2287"/>
    <cellStyle name="40% - 强调文字颜色 2 5 2" xfId="2288"/>
    <cellStyle name="常规 4 2 6 2 2" xfId="2289"/>
    <cellStyle name="40% - 强调文字颜色 2 5 2 2 2" xfId="2290"/>
    <cellStyle name="40% - 强调文字颜色 2 5 2 3" xfId="2291"/>
    <cellStyle name="常规 2 4 10" xfId="2292"/>
    <cellStyle name="40% - 强调文字颜色 2 5 3" xfId="2293"/>
    <cellStyle name="40% - 强调文字颜色 2 5 3 2" xfId="2294"/>
    <cellStyle name="40% - 强调文字颜色 2 5 4" xfId="2295"/>
    <cellStyle name="40% - 强调文字颜色 2 5_2015财政决算公开" xfId="2296"/>
    <cellStyle name="货币 4" xfId="2297"/>
    <cellStyle name="40% - 强调文字颜色 2 6" xfId="2298"/>
    <cellStyle name="常规 4 2 6 3" xfId="2299"/>
    <cellStyle name="40% - 强调文字颜色 2 6 2" xfId="2300"/>
    <cellStyle name="常规 4 2 6 3 2" xfId="2301"/>
    <cellStyle name="千分位_97-917" xfId="2302"/>
    <cellStyle name="40% - 强调文字颜色 2 6 2 2" xfId="2303"/>
    <cellStyle name="40% - 强调文字颜色 2 6 3" xfId="2304"/>
    <cellStyle name="40% - 强调文字颜色 2 6_2015财政决算公开" xfId="2305"/>
    <cellStyle name="40% - 强调文字颜色 3 2" xfId="2306"/>
    <cellStyle name="40% - 强调文字颜色 3 3 3 2 2" xfId="2307"/>
    <cellStyle name="常规 26 2 2" xfId="2308"/>
    <cellStyle name="注释 3 5" xfId="2309"/>
    <cellStyle name="40% - 强调文字颜色 6 9" xfId="2310"/>
    <cellStyle name="40% - 强调文字颜色 3 2 2" xfId="2311"/>
    <cellStyle name="60% - 强调文字颜色 4 2 7" xfId="2312"/>
    <cellStyle name="40% - 强调文字颜色 3 2 2 2" xfId="2313"/>
    <cellStyle name="40% - 强调文字颜色 3 4 4" xfId="2314"/>
    <cellStyle name="40% - 强调文字颜色 3 2 2 2 2" xfId="2315"/>
    <cellStyle name="常规 77" xfId="2316"/>
    <cellStyle name="40% - 强调文字颜色 3 2 2 2 2 2" xfId="2317"/>
    <cellStyle name="40% - 强调文字颜色 3 2 2 2 3" xfId="2318"/>
    <cellStyle name="常规 78" xfId="2319"/>
    <cellStyle name="40% - 强调文字颜色 3 2 2 2_2015财政决算公开" xfId="2320"/>
    <cellStyle name="常规 29 3" xfId="2321"/>
    <cellStyle name="40% - 强调文字颜色 3 2 2 3" xfId="2322"/>
    <cellStyle name="标题 2 4 2 2" xfId="2323"/>
    <cellStyle name="40% - 强调文字颜色 3 2 2 3 2" xfId="2324"/>
    <cellStyle name="40% - 强调文字颜色 3 5 4" xfId="2325"/>
    <cellStyle name="40% - 强调文字颜色 3 2 2 4" xfId="2326"/>
    <cellStyle name="40% - 强调文字颜色 3 2 2_2015财政决算公开" xfId="2327"/>
    <cellStyle name="货币 2 3 2 3 2" xfId="2328"/>
    <cellStyle name="40% - 强调文字颜色 3 2 3" xfId="2329"/>
    <cellStyle name="40% - 强调文字颜色 3 2 3 2" xfId="2330"/>
    <cellStyle name="货币 2 2 10" xfId="2331"/>
    <cellStyle name="40% - 强调文字颜色 3 2 3 2 2" xfId="2332"/>
    <cellStyle name="40% - 强调文字颜色 4 4 4" xfId="2333"/>
    <cellStyle name="输出 2 3 3" xfId="2334"/>
    <cellStyle name="40% - 强调文字颜色 3 2 3 2 2 2" xfId="2335"/>
    <cellStyle name="常规 2 4 3 4" xfId="2336"/>
    <cellStyle name="40% - 强调文字颜色 3 2 3 2 3" xfId="2337"/>
    <cellStyle name="40% - 强调文字颜色 3 2 3 2_2015财政决算公开" xfId="2338"/>
    <cellStyle name="40% - 强调文字颜色 3 2 3 3" xfId="2339"/>
    <cellStyle name="百分比 6 2 2 2 2" xfId="2340"/>
    <cellStyle name="40% - 强调文字颜色 4 5 4" xfId="2341"/>
    <cellStyle name="40% - 强调文字颜色 3 2 3 3 2" xfId="2342"/>
    <cellStyle name="常规 2 2 2_2015财政决算公开" xfId="2343"/>
    <cellStyle name="40% - 强调文字颜色 3 2 3 4" xfId="2344"/>
    <cellStyle name="40% - 强调文字颜色 3 2 3_2015财政决算公开" xfId="2345"/>
    <cellStyle name="40% - 强调文字颜色 3 2 4" xfId="2346"/>
    <cellStyle name="40% - 强调文字颜色 3 2 4 2" xfId="2347"/>
    <cellStyle name="40% - 强调文字颜色 3 2 4 2 2" xfId="2348"/>
    <cellStyle name="40% - 强调文字颜色 5 4 4" xfId="2349"/>
    <cellStyle name="40% - 强调文字颜色 3 2 4 3" xfId="2350"/>
    <cellStyle name="40% - 强调文字颜色 3 2 4 4" xfId="2351"/>
    <cellStyle name="常规 2 2 2 2 2 2" xfId="2352"/>
    <cellStyle name="40% - 强调文字颜色 3 2 4_2015财政决算公开" xfId="2353"/>
    <cellStyle name="货币 3 2 4 3 2" xfId="2354"/>
    <cellStyle name="40% - 强调文字颜色 3 2 5" xfId="2355"/>
    <cellStyle name="40% - 强调文字颜色 3 2 5 2" xfId="2356"/>
    <cellStyle name="货币 2 2 7" xfId="2357"/>
    <cellStyle name="40% - 强调文字颜色 3 2 6" xfId="2358"/>
    <cellStyle name="40% - 强调文字颜色 3 2_2015财政决算公开" xfId="2359"/>
    <cellStyle name="40% - 强调文字颜色 3 3" xfId="2360"/>
    <cellStyle name="40% - 强调文字颜色 3 3 2" xfId="2361"/>
    <cellStyle name="常规 25" xfId="2362"/>
    <cellStyle name="常规 30" xfId="2363"/>
    <cellStyle name="40% - 强调文字颜色 3 3 2 2" xfId="2364"/>
    <cellStyle name="常规 25 2" xfId="2365"/>
    <cellStyle name="常规 30 2" xfId="2366"/>
    <cellStyle name="40% - 强调文字颜色 3 3 2 2 2" xfId="2367"/>
    <cellStyle name="常规 25 2 2" xfId="2368"/>
    <cellStyle name="40% - 强调文字颜色 3 3 2 2 2 2" xfId="2369"/>
    <cellStyle name="40% - 强调文字颜色 5 5 2_2015财政决算公开" xfId="2370"/>
    <cellStyle name="40% - 强调文字颜色 3 3 2 2 3" xfId="2371"/>
    <cellStyle name="40% - 强调文字颜色 3 3 2 3" xfId="2372"/>
    <cellStyle name="标题 2 5 2 2" xfId="2373"/>
    <cellStyle name="常规 25 3" xfId="2374"/>
    <cellStyle name="常规 30 3" xfId="2375"/>
    <cellStyle name="40% - 强调文字颜色 3 3 2 3 2" xfId="2376"/>
    <cellStyle name="40% - 强调文字颜色 3 3 2 4" xfId="2377"/>
    <cellStyle name="40% - 强调文字颜色 3 3 3" xfId="2378"/>
    <cellStyle name="注释 2 2 2 2 2" xfId="2379"/>
    <cellStyle name="常规 26" xfId="2380"/>
    <cellStyle name="常规 31" xfId="2381"/>
    <cellStyle name="40% - 强调文字颜色 3 3 3_2015财政决算公开" xfId="2382"/>
    <cellStyle name="解释性文本 3 4" xfId="2383"/>
    <cellStyle name="40% - 强调文字颜色 3 3 4" xfId="2384"/>
    <cellStyle name="常规 27" xfId="2385"/>
    <cellStyle name="常规 32" xfId="2386"/>
    <cellStyle name="40% - 强调文字颜色 3 3 4 2" xfId="2387"/>
    <cellStyle name="常规 27 2" xfId="2388"/>
    <cellStyle name="常规 32 2" xfId="2389"/>
    <cellStyle name="40% - 强调文字颜色 3 3 5" xfId="2390"/>
    <cellStyle name="常规 28" xfId="2391"/>
    <cellStyle name="常规 33" xfId="2392"/>
    <cellStyle name="40% - 强调文字颜色 3 3_2015财政决算公开" xfId="2393"/>
    <cellStyle name="40% - 强调文字颜色 3 4" xfId="2394"/>
    <cellStyle name="40% - 强调文字颜色 3 4 2" xfId="2395"/>
    <cellStyle name="常规 75" xfId="2396"/>
    <cellStyle name="40% - 强调文字颜色 3 4 2_2015财政决算公开" xfId="2397"/>
    <cellStyle name="40% - 强调文字颜色 3 4 3" xfId="2398"/>
    <cellStyle name="常规 76" xfId="2399"/>
    <cellStyle name="40% - 强调文字颜色 3 4 3 2" xfId="2400"/>
    <cellStyle name="40% - 强调文字颜色 3 4_2015财政决算公开" xfId="2401"/>
    <cellStyle name="千位分隔 4 2 2 3 2" xfId="2402"/>
    <cellStyle name="40% - 强调文字颜色 3 5" xfId="2403"/>
    <cellStyle name="常规 4 2 7 2" xfId="2404"/>
    <cellStyle name="40% - 强调文字颜色 3 5 2" xfId="2405"/>
    <cellStyle name="40% - 强调文字颜色 3 5 2 2" xfId="2406"/>
    <cellStyle name="40% - 强调文字颜色 3 5 2 2 2" xfId="2407"/>
    <cellStyle name="小数 3 2" xfId="2408"/>
    <cellStyle name="40% - 强调文字颜色 3 5 2 3" xfId="2409"/>
    <cellStyle name="检查单元格 5 2" xfId="2410"/>
    <cellStyle name="40% - 强调文字颜色 3 5 2_2015财政决算公开" xfId="2411"/>
    <cellStyle name="40% - 强调文字颜色 3 5 3" xfId="2412"/>
    <cellStyle name="40% - 强调文字颜色 3 5 3 2" xfId="2413"/>
    <cellStyle name="常规 8_报 预算   行政政法处(1)" xfId="2414"/>
    <cellStyle name="Comma [0]" xfId="2415"/>
    <cellStyle name="40% - 强调文字颜色 3 5_2015财政决算公开" xfId="2416"/>
    <cellStyle name="常规 3 6" xfId="2417"/>
    <cellStyle name="40% - 强调文字颜色 3 6" xfId="2418"/>
    <cellStyle name="40% - 强调文字颜色 3 6 2" xfId="2419"/>
    <cellStyle name="40% - 强调文字颜色 3 6 2 2" xfId="2420"/>
    <cellStyle name="40% - 强调文字颜色 3 9" xfId="2421"/>
    <cellStyle name="40% - 强调文字颜色 4 2" xfId="2422"/>
    <cellStyle name="40% - 强调文字颜色 4 2 2" xfId="2423"/>
    <cellStyle name="60% - 强调文字颜色 5 2 7" xfId="2424"/>
    <cellStyle name="40% - 强调文字颜色 4 2 2 2" xfId="2425"/>
    <cellStyle name="40% - 强调文字颜色 4 2 2 2 2" xfId="2426"/>
    <cellStyle name="40% - 强调文字颜色 5 5_2015财政决算公开" xfId="2427"/>
    <cellStyle name="好_出版署2010年度中央部门决算草案" xfId="2428"/>
    <cellStyle name="40% - 强调文字颜色 4 2 2 2 2 2" xfId="2429"/>
    <cellStyle name="常规 10" xfId="2430"/>
    <cellStyle name="40% - 强调文字颜色 4 2 2 2 3" xfId="2431"/>
    <cellStyle name="后继超级链接" xfId="2432"/>
    <cellStyle name="40% - 强调文字颜色 4 2 2 3" xfId="2433"/>
    <cellStyle name="标题 3 4 2 2" xfId="2434"/>
    <cellStyle name="40% - 强调文字颜色 4 2 2 3 2" xfId="2435"/>
    <cellStyle name="千位分隔 2 2 3 2" xfId="2436"/>
    <cellStyle name="40% - 强调文字颜色 4 2 2 4" xfId="2437"/>
    <cellStyle name="40% - 强调文字颜色 4 2 2_2015财政决算公开" xfId="2438"/>
    <cellStyle name="40% - 强调文字颜色 4 2 3" xfId="2439"/>
    <cellStyle name="强调文字颜色 1 2" xfId="2440"/>
    <cellStyle name="40% - 强调文字颜色 4 2 3 2 2" xfId="2441"/>
    <cellStyle name="常规 2 2 2 4 2" xfId="2442"/>
    <cellStyle name="强调文字颜色 1 2 2" xfId="2443"/>
    <cellStyle name="40% - 强调文字颜色 4 2 3 2 2 2" xfId="2444"/>
    <cellStyle name="常规 2 2 2 4 2 2" xfId="2445"/>
    <cellStyle name="40% - 强调文字颜色 6 6_2015财政决算公开" xfId="2446"/>
    <cellStyle name="强调文字颜色 1 3" xfId="2447"/>
    <cellStyle name="40% - 强调文字颜色 4 2 3 2 3" xfId="2448"/>
    <cellStyle name="常规 2 2 2 4 3" xfId="2449"/>
    <cellStyle name="40% - 强调文字颜色 4 2 3 2_2015财政决算公开" xfId="2450"/>
    <cellStyle name="强调文字颜色 1 3 3" xfId="2451"/>
    <cellStyle name="常规 2 2 2 4_2015财政决算公开" xfId="2452"/>
    <cellStyle name="强调文字颜色 2 2" xfId="2453"/>
    <cellStyle name="40% - 强调文字颜色 4 2 3 3 2" xfId="2454"/>
    <cellStyle name="常规 2 2 2 5 2" xfId="2455"/>
    <cellStyle name="40% - 强调文字颜色 4 2 3_2015财政决算公开" xfId="2456"/>
    <cellStyle name="40% - 强调文字颜色 4 2 4" xfId="2457"/>
    <cellStyle name="40% - 强调文字颜色 4 2 4 2" xfId="2458"/>
    <cellStyle name="常规 2 2 3 4" xfId="2459"/>
    <cellStyle name="40% - 强调文字颜色 4 2 4 2 2" xfId="2460"/>
    <cellStyle name="常规 2 2 3 4 2" xfId="2461"/>
    <cellStyle name="40% - 强调文字颜色 4 2 4 3" xfId="2462"/>
    <cellStyle name="常规 2 2 3 5" xfId="2463"/>
    <cellStyle name="常规 2 2 3 2 2 2" xfId="2464"/>
    <cellStyle name="千位分隔 2 2 5 2" xfId="2465"/>
    <cellStyle name="40% - 强调文字颜色 4 2 4 4" xfId="2466"/>
    <cellStyle name="常规 2 2 3 6" xfId="2467"/>
    <cellStyle name="40% - 强调文字颜色 4 2 5" xfId="2468"/>
    <cellStyle name="40% - 强调文字颜色 4 2 5 2" xfId="2469"/>
    <cellStyle name="常规 2 2 4 4" xfId="2470"/>
    <cellStyle name="40% - 强调文字颜色 4 2 6" xfId="2471"/>
    <cellStyle name="60% - 强调文字颜色 1 2 2 3 2" xfId="2472"/>
    <cellStyle name="40% - 强调文字颜色 4 2_2015财政决算公开" xfId="2473"/>
    <cellStyle name="40% - 强调文字颜色 4 3" xfId="2474"/>
    <cellStyle name="40% - 强调文字颜色 4 3 2" xfId="2475"/>
    <cellStyle name="40% - 强调文字颜色 4 3 2 2" xfId="2476"/>
    <cellStyle name="40% - 强调文字颜色 4 3 2 2 2" xfId="2477"/>
    <cellStyle name="40% - 强调文字颜色 4 3 2 2 2 2" xfId="2478"/>
    <cellStyle name="40% - 强调文字颜色 4 3 2 2 3" xfId="2479"/>
    <cellStyle name="40% - 强调文字颜色 4 3 2 2_2015财政决算公开" xfId="2480"/>
    <cellStyle name="40% - 强调文字颜色 4 3 2 3" xfId="2481"/>
    <cellStyle name="标题 3 5 2 2" xfId="2482"/>
    <cellStyle name="常规_04-分类改革-预算表 2" xfId="2483"/>
    <cellStyle name="40% - 强调文字颜色 4 3 2 3 2" xfId="2484"/>
    <cellStyle name="货币 2 3" xfId="2485"/>
    <cellStyle name="千位分隔 2 3 3 2" xfId="2486"/>
    <cellStyle name="40% - 强调文字颜色 4 3 2 4" xfId="2487"/>
    <cellStyle name="40% - 强调文字颜色 4 3 2_2015财政决算公开" xfId="2488"/>
    <cellStyle name="40% - 强调文字颜色 4 3 3" xfId="2489"/>
    <cellStyle name="40% - 强调文字颜色 4 3 3 2" xfId="2490"/>
    <cellStyle name="常规 2 3 2 4" xfId="2491"/>
    <cellStyle name="40% - 强调文字颜色 4 3 3 2 2" xfId="2492"/>
    <cellStyle name="常规 2 3 2 4 2" xfId="2493"/>
    <cellStyle name="40% - 强调文字颜色 4 3 3 3" xfId="2494"/>
    <cellStyle name="常规 2 3 2 5" xfId="2495"/>
    <cellStyle name="40% - 强调文字颜色 4 3 3_2015财政决算公开" xfId="2496"/>
    <cellStyle name="货币 4 2 2 3" xfId="2497"/>
    <cellStyle name="40% - 强调文字颜色 4 3 4" xfId="2498"/>
    <cellStyle name="40% - 强调文字颜色 4 3 4 2" xfId="2499"/>
    <cellStyle name="常规 2 3 3 4" xfId="2500"/>
    <cellStyle name="40% - 强调文字颜色 4 3 5" xfId="2501"/>
    <cellStyle name="40% - 强调文字颜色 4 3_2015财政决算公开" xfId="2502"/>
    <cellStyle name="60% - 强调文字颜色 2 5 2 2" xfId="2503"/>
    <cellStyle name="40% - 强调文字颜色 4 4" xfId="2504"/>
    <cellStyle name="40% - 强调文字颜色 4 4 2" xfId="2505"/>
    <cellStyle name="40% - 强调文字颜色 4 4 2 2" xfId="2506"/>
    <cellStyle name="40% - 强调文字颜色 4 4 2 3" xfId="2507"/>
    <cellStyle name="40% - 强调文字颜色 4 4 2_2015财政决算公开" xfId="2508"/>
    <cellStyle name="40% - 强调文字颜色 4 4 3" xfId="2509"/>
    <cellStyle name="40% - 强调文字颜色 4 4 3 2" xfId="2510"/>
    <cellStyle name="常规 2 4 2 4" xfId="2511"/>
    <cellStyle name="40% - 强调文字颜色 4 4_2015财政决算公开" xfId="2512"/>
    <cellStyle name="HEADING1" xfId="2513"/>
    <cellStyle name="千位分隔 4 2 2 4 2" xfId="2514"/>
    <cellStyle name="40% - 强调文字颜色 4 5" xfId="2515"/>
    <cellStyle name="常规 4 2 8 2" xfId="2516"/>
    <cellStyle name="40% - 强调文字颜色 4 5 2" xfId="2517"/>
    <cellStyle name="40% - 强调文字颜色 4 5 2 2" xfId="2518"/>
    <cellStyle name="40% - 强调文字颜色 4 5 2 2 2" xfId="2519"/>
    <cellStyle name="货币 4 2 8" xfId="2520"/>
    <cellStyle name="40% - 强调文字颜色 4 5 2 3" xfId="2521"/>
    <cellStyle name="常规 12 2 2_2015财政决算公开" xfId="2522"/>
    <cellStyle name="40% - 强调文字颜色 4 5_2015财政决算公开" xfId="2523"/>
    <cellStyle name="常规 2 4 2 3 3" xfId="2524"/>
    <cellStyle name="40% - 强调文字颜色 4 6" xfId="2525"/>
    <cellStyle name="40% - 强调文字颜色 4 6 2" xfId="2526"/>
    <cellStyle name="40% - 强调文字颜色 4 6 2 2" xfId="2527"/>
    <cellStyle name="常规 2 3" xfId="2528"/>
    <cellStyle name="40% - 强调文字颜色 4 6_2015财政决算公开" xfId="2529"/>
    <cellStyle name="40% - 强调文字颜色 4 7 2" xfId="2530"/>
    <cellStyle name="40% - 强调文字颜色 4 8" xfId="2531"/>
    <cellStyle name="40% - 强调文字颜色 4 9" xfId="2532"/>
    <cellStyle name="40% - 强调文字颜色 5 2" xfId="2533"/>
    <cellStyle name="好 2 3" xfId="2534"/>
    <cellStyle name="40% - 强调文字颜色 5 2 2" xfId="2535"/>
    <cellStyle name="60% - 强调文字颜色 6 2 7" xfId="2536"/>
    <cellStyle name="好 2 3 2" xfId="2537"/>
    <cellStyle name="强调文字颜色 3 3 3" xfId="2538"/>
    <cellStyle name="40% - 强调文字颜色 5 2 2 2" xfId="2539"/>
    <cellStyle name="好 2 3 2 2" xfId="2540"/>
    <cellStyle name="40% - 强调文字颜色 5 2 2 2_2015财政决算公开" xfId="2541"/>
    <cellStyle name="货币 2 3 3" xfId="2542"/>
    <cellStyle name="链接单元格 3 2" xfId="2543"/>
    <cellStyle name="强调文字颜色 3 3 5" xfId="2544"/>
    <cellStyle name="千位分隔 3 2 3 2" xfId="2545"/>
    <cellStyle name="40% - 强调文字颜色 5 2 2 4" xfId="2546"/>
    <cellStyle name="百分比 2 2 4 2" xfId="2547"/>
    <cellStyle name="40% - 强调文字颜色 5 2 2_2015财政决算公开" xfId="2548"/>
    <cellStyle name="常规 2 2 2 2 2 4" xfId="2549"/>
    <cellStyle name="40% - 强调文字颜色 5 2 3" xfId="2550"/>
    <cellStyle name="好 2 3 3" xfId="2551"/>
    <cellStyle name="强调文字颜色 3 4 3" xfId="2552"/>
    <cellStyle name="40% - 强调文字颜色 5 2 3 2" xfId="2553"/>
    <cellStyle name="常规 3 2 2 4" xfId="2554"/>
    <cellStyle name="强调文字颜色 3 4 3 2" xfId="2555"/>
    <cellStyle name="40% - 强调文字颜色 5 2 3 2 2" xfId="2556"/>
    <cellStyle name="常规 3 2 2 4 2" xfId="2557"/>
    <cellStyle name="好 4" xfId="2558"/>
    <cellStyle name="40% - 强调文字颜色 5 2 4" xfId="2559"/>
    <cellStyle name="强调文字颜色 3 5 3" xfId="2560"/>
    <cellStyle name="40% - 强调文字颜色 5 2 4 2" xfId="2561"/>
    <cellStyle name="常规 3 2 3 4" xfId="2562"/>
    <cellStyle name="40% - 强调文字颜色 5 2 5" xfId="2563"/>
    <cellStyle name="常规 3 5 2 2" xfId="2564"/>
    <cellStyle name="40% - 强调文字颜色 5 2_2015财政决算公开" xfId="2565"/>
    <cellStyle name="货币 2 3 2 5" xfId="2566"/>
    <cellStyle name="强调文字颜色 4 3 3" xfId="2567"/>
    <cellStyle name="40% - 强调文字颜色 5 3 2 2" xfId="2568"/>
    <cellStyle name="40% - 强调文字颜色 5 3 2 2_2015财政决算公开" xfId="2569"/>
    <cellStyle name="强调文字颜色 4 3 5" xfId="2570"/>
    <cellStyle name="千位分隔 3 3 3 2" xfId="2571"/>
    <cellStyle name="40% - 强调文字颜色 5 3 2 4" xfId="2572"/>
    <cellStyle name="40% - 强调文字颜色 5 3 3" xfId="2573"/>
    <cellStyle name="强调文字颜色 4 4 3" xfId="2574"/>
    <cellStyle name="40% - 强调文字颜色 5 3 3 2" xfId="2575"/>
    <cellStyle name="强调文字颜色 4 4 3 2" xfId="2576"/>
    <cellStyle name="40% - 强调文字颜色 5 3 3 2 2" xfId="2577"/>
    <cellStyle name="40% - 强调文字颜色 5 3 3_2015财政决算公开" xfId="2578"/>
    <cellStyle name="40% - 强调文字颜色 5 3 4" xfId="2579"/>
    <cellStyle name="强调文字颜色 4 5 3" xfId="2580"/>
    <cellStyle name="40% - 强调文字颜色 5 3 4 2" xfId="2581"/>
    <cellStyle name="40% - 强调文字颜色 5 3 5" xfId="2582"/>
    <cellStyle name="40% - 强调文字颜色 5 3_2015财政决算公开" xfId="2583"/>
    <cellStyle name="常规 18 2 2" xfId="2584"/>
    <cellStyle name="常规 23 2 2" xfId="2585"/>
    <cellStyle name="40% - 强调文字颜色 5 4" xfId="2586"/>
    <cellStyle name="好 2 5" xfId="2587"/>
    <cellStyle name="40% - 强调文字颜色 5 4 2" xfId="2588"/>
    <cellStyle name="强调文字颜色 5 3 3" xfId="2589"/>
    <cellStyle name="40% - 强调文字颜色 5 4 2 2" xfId="2590"/>
    <cellStyle name="强调文字颜色 5 3 3 2" xfId="2591"/>
    <cellStyle name="40% - 强调文字颜色 5 4 2 2 2" xfId="2592"/>
    <cellStyle name="40% - 强调文字颜色 5 4 2_2015财政决算公开" xfId="2593"/>
    <cellStyle name="链接单元格 5" xfId="2594"/>
    <cellStyle name="40% - 强调文字颜色 5 4 3" xfId="2595"/>
    <cellStyle name="强调文字颜色 5 4 3" xfId="2596"/>
    <cellStyle name="40% - 强调文字颜色 5 4 3 2" xfId="2597"/>
    <cellStyle name="货币 2 2 2 7" xfId="2598"/>
    <cellStyle name="40% - 强调文字颜色 5 4_2015财政决算公开" xfId="2599"/>
    <cellStyle name="40% - 强调文字颜色 5 5" xfId="2600"/>
    <cellStyle name="常规 4 2 9 2" xfId="2601"/>
    <cellStyle name="40% - 强调文字颜色 5 5 2" xfId="2602"/>
    <cellStyle name="强调文字颜色 6 3 3" xfId="2603"/>
    <cellStyle name="40% - 强调文字颜色 5 5 2 2" xfId="2604"/>
    <cellStyle name="强调文字颜色 6 3 3 2" xfId="2605"/>
    <cellStyle name="40% - 强调文字颜色 5 5 2 2 2" xfId="2606"/>
    <cellStyle name="强调文字颜色 6 3 4" xfId="2607"/>
    <cellStyle name="40% - 强调文字颜色 5 5 2 3" xfId="2608"/>
    <cellStyle name="40% - 强调文字颜色 5 5 3" xfId="2609"/>
    <cellStyle name="强调文字颜色 6 4 3" xfId="2610"/>
    <cellStyle name="40% - 强调文字颜色 5 5 3 2" xfId="2611"/>
    <cellStyle name="40% - 强调文字颜色 5 5 4" xfId="2612"/>
    <cellStyle name="注释 2 2" xfId="2613"/>
    <cellStyle name="40% - 强调文字颜色 5 6" xfId="2614"/>
    <cellStyle name="60% - 强调文字颜色 2 3 2 2" xfId="2615"/>
    <cellStyle name="注释 2 2 2" xfId="2616"/>
    <cellStyle name="40% - 强调文字颜色 5 6 2" xfId="2617"/>
    <cellStyle name="60% - 强调文字颜色 2 3 2 2 2" xfId="2618"/>
    <cellStyle name="注释 2 2 2 2" xfId="2619"/>
    <cellStyle name="40% - 强调文字颜色 5 6 2 2" xfId="2620"/>
    <cellStyle name="60% - 强调文字颜色 2 3 2 2 2 2" xfId="2621"/>
    <cellStyle name="40% - 强调文字颜色 5 6_2015财政决算公开" xfId="2622"/>
    <cellStyle name="注释 2 3" xfId="2623"/>
    <cellStyle name="40% - 强调文字颜色 5 7" xfId="2624"/>
    <cellStyle name="60% - 强调文字颜色 2 3 2 3" xfId="2625"/>
    <cellStyle name="60% - 强调文字颜色 2 3 2 3 2" xfId="2626"/>
    <cellStyle name="注释 2 3 2" xfId="2627"/>
    <cellStyle name="40% - 强调文字颜色 5 7 2" xfId="2628"/>
    <cellStyle name="常规 2 3 2 2 4" xfId="2629"/>
    <cellStyle name="注释 2 4" xfId="2630"/>
    <cellStyle name="40% - 强调文字颜色 5 8" xfId="2631"/>
    <cellStyle name="60% - 强调文字颜色 2 3 2 4" xfId="2632"/>
    <cellStyle name="40% - 强调文字颜色 6 2" xfId="2633"/>
    <cellStyle name="好 3 3" xfId="2634"/>
    <cellStyle name="40% - 强调文字颜色 6 2 2" xfId="2635"/>
    <cellStyle name="好 3 3 2" xfId="2636"/>
    <cellStyle name="40% - 强调文字颜色 6 2 2 2" xfId="2637"/>
    <cellStyle name="常规 4 3 4" xfId="2638"/>
    <cellStyle name="常规 5 6" xfId="2639"/>
    <cellStyle name="好 3 3 2 2" xfId="2640"/>
    <cellStyle name="40% - 强调文字颜色 6 2 2 2 2" xfId="2641"/>
    <cellStyle name="常规 4 3 4 2" xfId="2642"/>
    <cellStyle name="常规 5 6 2" xfId="2643"/>
    <cellStyle name="40% - 强调文字颜色 6 2 2 2 2 2" xfId="2644"/>
    <cellStyle name="常规 5 6 2 2" xfId="2645"/>
    <cellStyle name="计算 2 2 3" xfId="2646"/>
    <cellStyle name="40% - 强调文字颜色 6 2 2 2 3" xfId="2647"/>
    <cellStyle name="常规 5 6 3" xfId="2648"/>
    <cellStyle name="强调文字颜色 5 5 2" xfId="2649"/>
    <cellStyle name="40% - 强调文字颜色 6 2 2 2_2015财政决算公开" xfId="2650"/>
    <cellStyle name="标题 5 4 2 2" xfId="2651"/>
    <cellStyle name="40% - 强调文字颜色 6 2 2 3" xfId="2652"/>
    <cellStyle name="常规 4 3 5" xfId="2653"/>
    <cellStyle name="常规 5 7" xfId="2654"/>
    <cellStyle name="40% - 强调文字颜色 6 2 2 3 2" xfId="2655"/>
    <cellStyle name="常规 5 7 2" xfId="2656"/>
    <cellStyle name="40% - 强调文字颜色 6 2 2 4" xfId="2657"/>
    <cellStyle name="常规 4 3 6" xfId="2658"/>
    <cellStyle name="千位分隔 4 2 3 2" xfId="2659"/>
    <cellStyle name="常规 5 8" xfId="2660"/>
    <cellStyle name="40% - 强调文字颜色 6 2 2_2015财政决算公开" xfId="2661"/>
    <cellStyle name="40% - 强调文字颜色 6 2 3" xfId="2662"/>
    <cellStyle name="好 3 3 3" xfId="2663"/>
    <cellStyle name="40% - 强调文字颜色 6 2 3 2" xfId="2664"/>
    <cellStyle name="常规 4 2 2 4" xfId="2665"/>
    <cellStyle name="常规 6 6" xfId="2666"/>
    <cellStyle name="40% - 强调文字颜色 6 2 3 2 2" xfId="2667"/>
    <cellStyle name="常规 4 2 2 4 2" xfId="2668"/>
    <cellStyle name="货币 3 2 4 5" xfId="2669"/>
    <cellStyle name="40% - 强调文字颜色 6 2 3 2 2 2" xfId="2670"/>
    <cellStyle name="常规 4 2 2 4 2 2" xfId="2671"/>
    <cellStyle name="40% - 强调文字颜色 6 2 3 2 3" xfId="2672"/>
    <cellStyle name="常规 4 2 2 4 3" xfId="2673"/>
    <cellStyle name="40% - 强调文字颜色 6 2 3 2_2015财政决算公开" xfId="2674"/>
    <cellStyle name="货币 3 2 5" xfId="2675"/>
    <cellStyle name="40% - 强调文字颜色 6 2 3 3" xfId="2676"/>
    <cellStyle name="常规 4 2 2 5" xfId="2677"/>
    <cellStyle name="数字 4" xfId="2678"/>
    <cellStyle name="40% - 强调文字颜色 6 2 3 3 2" xfId="2679"/>
    <cellStyle name="常规 4 2 2 5 2" xfId="2680"/>
    <cellStyle name="千位分隔 4 2 4 2" xfId="2681"/>
    <cellStyle name="40% - 强调文字颜色 6 2 3 4" xfId="2682"/>
    <cellStyle name="常规 4 2 2 6" xfId="2683"/>
    <cellStyle name="千位分隔 4 2 4 3" xfId="2684"/>
    <cellStyle name="40% - 强调文字颜色 6 2 3 5" xfId="2685"/>
    <cellStyle name="常规 4 2 2 7" xfId="2686"/>
    <cellStyle name="40% - 强调文字颜色 6 2 3_2015财政决算公开" xfId="2687"/>
    <cellStyle name="40% - 强调文字颜色 6 2 4" xfId="2688"/>
    <cellStyle name="货币 2 2 5 2" xfId="2689"/>
    <cellStyle name="40% - 强调文字颜色 6 2 4 2" xfId="2690"/>
    <cellStyle name="常规 7 6" xfId="2691"/>
    <cellStyle name="常规 4 2 3 4" xfId="2692"/>
    <cellStyle name="货币 2 2 5 2 2" xfId="2693"/>
    <cellStyle name="40% - 强调文字颜色 6 2 4 3" xfId="2694"/>
    <cellStyle name="常规 4 2 3 5" xfId="2695"/>
    <cellStyle name="千位分隔 4 2 5 2" xfId="2696"/>
    <cellStyle name="40% - 强调文字颜色 6 2 4 4" xfId="2697"/>
    <cellStyle name="常规 4 2 3 6" xfId="2698"/>
    <cellStyle name="40% - 强调文字颜色 6 2 5 2" xfId="2699"/>
    <cellStyle name="常规 8 6" xfId="2700"/>
    <cellStyle name="常规 4 2 4 4" xfId="2701"/>
    <cellStyle name="货币 2 2 5 3 2" xfId="2702"/>
    <cellStyle name="常规 10 2 2 2 2" xfId="2703"/>
    <cellStyle name="40% - 强调文字颜色 6 2 6" xfId="2704"/>
    <cellStyle name="货币 2 2 5 4" xfId="2705"/>
    <cellStyle name="40% - 强调文字颜色 6 2_2015财政决算公开" xfId="2706"/>
    <cellStyle name="40% - 强调文字颜色 6 3 2" xfId="2707"/>
    <cellStyle name="好 3 4 2" xfId="2708"/>
    <cellStyle name="40% - 强调文字颜色 6 3 2 2" xfId="2709"/>
    <cellStyle name="常规 5 3 4" xfId="2710"/>
    <cellStyle name="40% - 强调文字颜色 6 3 2 2 2" xfId="2711"/>
    <cellStyle name="常规 5 3 4 2" xfId="2712"/>
    <cellStyle name="40% - 强调文字颜色 6 3 2 2 3" xfId="2713"/>
    <cellStyle name="40% - 强调文字颜色 6 3 2 2_2015财政决算公开" xfId="2714"/>
    <cellStyle name="警告文本 3 4" xfId="2715"/>
    <cellStyle name="40% - 强调文字颜色 6 3 2 3" xfId="2716"/>
    <cellStyle name="常规 5 3 5" xfId="2717"/>
    <cellStyle name="40% - 强调文字颜色 6 3 2 3 2" xfId="2718"/>
    <cellStyle name="40% - 强调文字颜色 6 3 2_2015财政决算公开" xfId="2719"/>
    <cellStyle name="60% - 强调文字颜色 6 7 2" xfId="2720"/>
    <cellStyle name="数字 2 2 2 2" xfId="2721"/>
    <cellStyle name="40% - 强调文字颜色 6 3 3" xfId="2722"/>
    <cellStyle name="40% - 强调文字颜色 6 3 3 2" xfId="2723"/>
    <cellStyle name="常规 5 4 4" xfId="2724"/>
    <cellStyle name="40% - 强调文字颜色 6 3 3 2 2" xfId="2725"/>
    <cellStyle name="常规 5 4 4 2" xfId="2726"/>
    <cellStyle name="货币 4 2 4 5" xfId="2727"/>
    <cellStyle name="40% - 强调文字颜色 6 3 3 3" xfId="2728"/>
    <cellStyle name="常规 5 4 5" xfId="2729"/>
    <cellStyle name="40% - 强调文字颜色 6 3 4" xfId="2730"/>
    <cellStyle name="货币 2 2 6 2" xfId="2731"/>
    <cellStyle name="40% - 强调文字颜色 6 3 4 2" xfId="2732"/>
    <cellStyle name="常规 5 5 4" xfId="2733"/>
    <cellStyle name="货币 2 2 6 2 2" xfId="2734"/>
    <cellStyle name="40% - 强调文字颜色 6 3 5" xfId="2735"/>
    <cellStyle name="货币 2 2 6 3" xfId="2736"/>
    <cellStyle name="40% - 强调文字颜色 6 3_2015财政决算公开" xfId="2737"/>
    <cellStyle name="Currency_1995" xfId="2738"/>
    <cellStyle name="40% - 强调文字颜色 6 4 2" xfId="2739"/>
    <cellStyle name="60% - 强调文字颜色 4 2 2 2" xfId="2740"/>
    <cellStyle name="60% - 强调文字颜色 4 2 2 2 2" xfId="2741"/>
    <cellStyle name="40% - 强调文字颜色 6 4 2 2" xfId="2742"/>
    <cellStyle name="常规 6 3 4" xfId="2743"/>
    <cellStyle name="40% - 强调文字颜色 6 4 2 2 2" xfId="2744"/>
    <cellStyle name="60% - 强调文字颜色 4 2 2 2 2 2" xfId="2745"/>
    <cellStyle name="40% - 强调文字颜色 6 4 2 3" xfId="2746"/>
    <cellStyle name="60% - 强调文字颜色 4 2 2 2 3" xfId="2747"/>
    <cellStyle name="40% - 强调文字颜色 6 4 2_2015财政决算公开" xfId="2748"/>
    <cellStyle name="强调文字颜色 5 7" xfId="2749"/>
    <cellStyle name="常规 4_征收计划表8" xfId="2750"/>
    <cellStyle name="40% - 强调文字颜色 6 4 3" xfId="2751"/>
    <cellStyle name="60% - 强调文字颜色 4 2 2 3" xfId="2752"/>
    <cellStyle name="60% - 强调文字颜色 4 2 2 3 2" xfId="2753"/>
    <cellStyle name="40% - 强调文字颜色 6 4 3 2" xfId="2754"/>
    <cellStyle name="常规 4 2 2 2 4" xfId="2755"/>
    <cellStyle name="60% - 强调文字颜色 4 2 2 4" xfId="2756"/>
    <cellStyle name="40% - 强调文字颜色 6 4 4" xfId="2757"/>
    <cellStyle name="货币 2 2 7 2" xfId="2758"/>
    <cellStyle name="40% - 强调文字颜色 6 4_2015财政决算公开" xfId="2759"/>
    <cellStyle name="40% - 强调文字颜色 6 5" xfId="2760"/>
    <cellStyle name="60% - 强调文字颜色 4 2 3" xfId="2761"/>
    <cellStyle name="40% - 强调文字颜色 6 5 2" xfId="2762"/>
    <cellStyle name="60% - 强调文字颜色 4 2 3 2" xfId="2763"/>
    <cellStyle name="60% - 强调文字颜色 4 2 3 2 2" xfId="2764"/>
    <cellStyle name="40% - 强调文字颜色 6 5 2 2" xfId="2765"/>
    <cellStyle name="常规 7 3 4" xfId="2766"/>
    <cellStyle name="40% - 强调文字颜色 6 5 2 2 2" xfId="2767"/>
    <cellStyle name="60% - 强调文字颜色 4 2 3 2 2 2" xfId="2768"/>
    <cellStyle name="40% - 强调文字颜色 6 5 2 3" xfId="2769"/>
    <cellStyle name="60% - 强调文字颜色 4 2 3 2 3" xfId="2770"/>
    <cellStyle name="40% - 强调文字颜色 6 5 2_2015财政决算公开" xfId="2771"/>
    <cellStyle name="40% - 强调文字颜色 6 5 3" xfId="2772"/>
    <cellStyle name="60% - 强调文字颜色 4 2 3 3" xfId="2773"/>
    <cellStyle name="60% - 强调文字颜色 4 2 3 4" xfId="2774"/>
    <cellStyle name="40% - 强调文字颜色 6 5 4" xfId="2775"/>
    <cellStyle name="货币 2 2 8 2" xfId="2776"/>
    <cellStyle name="注释 3 2" xfId="2777"/>
    <cellStyle name="40% - 强调文字颜色 6 6" xfId="2778"/>
    <cellStyle name="60% - 强调文字颜色 2 3 3 2" xfId="2779"/>
    <cellStyle name="60% - 强调文字颜色 4 2 4" xfId="2780"/>
    <cellStyle name="注释 3 2 2" xfId="2781"/>
    <cellStyle name="40% - 强调文字颜色 6 6 2" xfId="2782"/>
    <cellStyle name="60% - 强调文字颜色 2 3 3 2 2" xfId="2783"/>
    <cellStyle name="60% - 强调文字颜色 4 2 4 2" xfId="2784"/>
    <cellStyle name="60% - 强调文字颜色 4 2 4 2 2" xfId="2785"/>
    <cellStyle name="注释 3 2 2 2" xfId="2786"/>
    <cellStyle name="40% - 强调文字颜色 6 6 2 2" xfId="2787"/>
    <cellStyle name="常规 8 3 4" xfId="2788"/>
    <cellStyle name="注释 3 3 2" xfId="2789"/>
    <cellStyle name="40% - 强调文字颜色 6 7 2" xfId="2790"/>
    <cellStyle name="60% - 强调文字颜色 4 2 5 2" xfId="2791"/>
    <cellStyle name="注释 3 4" xfId="2792"/>
    <cellStyle name="40% - 强调文字颜色 6 8" xfId="2793"/>
    <cellStyle name="60% - 强调文字颜色 4 2 6" xfId="2794"/>
    <cellStyle name="强调文字颜色 4 4 2 2" xfId="2795"/>
    <cellStyle name="40% - 着色 1" xfId="2796"/>
    <cellStyle name="货币 5" xfId="2797"/>
    <cellStyle name="强调文字颜色 4 4 2 3" xfId="2798"/>
    <cellStyle name="千位分隔 2 8 2" xfId="2799"/>
    <cellStyle name="40% - 着色 2" xfId="2800"/>
    <cellStyle name="40% - 着色 2 2" xfId="2801"/>
    <cellStyle name="40% - 着色 3" xfId="2802"/>
    <cellStyle name="40% - 着色 3 2" xfId="2803"/>
    <cellStyle name="40% - 着色 4 2" xfId="2804"/>
    <cellStyle name="40% - 着色 5" xfId="2805"/>
    <cellStyle name="60% - 强调文字颜色 6 6 2 2" xfId="2806"/>
    <cellStyle name="40% - 着色 6" xfId="2807"/>
    <cellStyle name="常规 2 2 2 2 4_2015财政决算公开" xfId="2808"/>
    <cellStyle name="40% - 着色 6 2" xfId="2809"/>
    <cellStyle name="常规 6 3 3" xfId="2810"/>
    <cellStyle name="60% - 强调文字颜色 1 2" xfId="2811"/>
    <cellStyle name="60% - 强调文字颜色 1 2 2" xfId="2812"/>
    <cellStyle name="60% - 强调文字颜色 1 2 2 2 2" xfId="2813"/>
    <cellStyle name="60% - 强调文字颜色 1 2 2 2 2 2" xfId="2814"/>
    <cellStyle name="60% - 强调文字颜色 5 6" xfId="2815"/>
    <cellStyle name="60% - 强调文字颜色 1 2 2 2 3" xfId="2816"/>
    <cellStyle name="常规 3 2 4 2" xfId="2817"/>
    <cellStyle name="60% - 强调文字颜色 1 2 2 3" xfId="2818"/>
    <cellStyle name="60% - 强调文字颜色 1 2 2 4" xfId="2819"/>
    <cellStyle name="60% - 强调文字颜色 1 2 3 2" xfId="2820"/>
    <cellStyle name="60% - 强调文字颜色 1 2 3 2 2" xfId="2821"/>
    <cellStyle name="60% - 强调文字颜色 1 2 3 2 3" xfId="2822"/>
    <cellStyle name="好 3 2 2 2 2" xfId="2823"/>
    <cellStyle name="60% - 强调文字颜色 1 2 3 3" xfId="2824"/>
    <cellStyle name="60% - 强调文字颜色 1 2 3 3 2" xfId="2825"/>
    <cellStyle name="60% - 强调文字颜色 1 2 3 4" xfId="2826"/>
    <cellStyle name="60% - 强调文字颜色 1 2 3 5" xfId="2827"/>
    <cellStyle name="标题 5 2_2015财政决算公开" xfId="2828"/>
    <cellStyle name="60% - 强调文字颜色 1 2 4" xfId="2829"/>
    <cellStyle name="60% - 强调文字颜色 1 2 4 2" xfId="2830"/>
    <cellStyle name="60% - 强调文字颜色 1 2 4 2 2" xfId="2831"/>
    <cellStyle name="货币 2 2 4 4" xfId="2832"/>
    <cellStyle name="60% - 强调文字颜色 1 2 4 3" xfId="2833"/>
    <cellStyle name="常规 10 2 2 2" xfId="2834"/>
    <cellStyle name="60% - 强调文字颜色 1 2 5" xfId="2835"/>
    <cellStyle name="输入 4 2 3" xfId="2836"/>
    <cellStyle name="Calc Currency (0) 2" xfId="2837"/>
    <cellStyle name="60% - 强调文字颜色 1 2 5 2" xfId="2838"/>
    <cellStyle name="60% - 强调文字颜色 1 2 6" xfId="2839"/>
    <cellStyle name="标题 2 2 3 2 2" xfId="2840"/>
    <cellStyle name="货币 2 6 2" xfId="2841"/>
    <cellStyle name="货币 2 6 3" xfId="2842"/>
    <cellStyle name="60% - 强调文字颜色 1 2 7" xfId="2843"/>
    <cellStyle name="链接单元格 6 2" xfId="2844"/>
    <cellStyle name="60% - 强调文字颜色 1 2_2015财政决算公开" xfId="2845"/>
    <cellStyle name="60% - 强调文字颜色 1 3" xfId="2846"/>
    <cellStyle name="60% - 强调文字颜色 1 3 2" xfId="2847"/>
    <cellStyle name="60% - 强调文字颜色 1 3 2 2 2" xfId="2848"/>
    <cellStyle name="常规 8 3" xfId="2849"/>
    <cellStyle name="60% - 强调文字颜色 1 3 2 2 3" xfId="2850"/>
    <cellStyle name="常规 4 2 4 2" xfId="2851"/>
    <cellStyle name="常规 4 6 2" xfId="2852"/>
    <cellStyle name="常规 8 4" xfId="2853"/>
    <cellStyle name="60% - 强调文字颜色 1 3 2 4" xfId="2854"/>
    <cellStyle name="60% - 强调文字颜色 1 3 3" xfId="2855"/>
    <cellStyle name="60% - 强调文字颜色 1 3 3 2" xfId="2856"/>
    <cellStyle name="60% - 强调文字颜色 1 3 3 2 2" xfId="2857"/>
    <cellStyle name="常规 2_2012-2013年“三公”经费预决算情况汇总表样" xfId="2858"/>
    <cellStyle name="60% - 强调文字颜色 1 3 3 3" xfId="2859"/>
    <cellStyle name="60% - 强调文字颜色 1 3 4" xfId="2860"/>
    <cellStyle name="60% - 强调文字颜色 1 3 4 2" xfId="2861"/>
    <cellStyle name="60% - 强调文字颜色 1 4" xfId="2862"/>
    <cellStyle name="常规 2 4 2 4 2" xfId="2863"/>
    <cellStyle name="60% - 强调文字颜色 1 4 2" xfId="2864"/>
    <cellStyle name="常规 2 4 2 4 2 2" xfId="2865"/>
    <cellStyle name="60% - 强调文字颜色 1 4 2 2 2" xfId="2866"/>
    <cellStyle name="60% - 强调文字颜色 1 4 3" xfId="2867"/>
    <cellStyle name="货币 2 10 2" xfId="2868"/>
    <cellStyle name="60% - 强调文字颜色 1 4 3 2" xfId="2869"/>
    <cellStyle name="60% - 强调文字颜色 1 4 4" xfId="2870"/>
    <cellStyle name="60% - 强调文字颜色 1 5" xfId="2871"/>
    <cellStyle name="常规 2 4 2 4 3" xfId="2872"/>
    <cellStyle name="60% - 强调文字颜色 1 5 2" xfId="2873"/>
    <cellStyle name="常规 2 4 2 4 3 2" xfId="2874"/>
    <cellStyle name="60% - 强调文字颜色 1 5 2 3" xfId="2875"/>
    <cellStyle name="60% - 强调文字颜色 1 5 3" xfId="2876"/>
    <cellStyle name="60% - 强调文字颜色 1 5 3 2" xfId="2877"/>
    <cellStyle name="60% - 强调文字颜色 1 5 4" xfId="2878"/>
    <cellStyle name="货币 3 4 2 2" xfId="2879"/>
    <cellStyle name="60% - 强调文字颜色 1 6" xfId="2880"/>
    <cellStyle name="常规 2 4 2 4 4" xfId="2881"/>
    <cellStyle name="60% - 强调文字颜色 1 6 2" xfId="2882"/>
    <cellStyle name="常规 2 4 2 4 4 2" xfId="2883"/>
    <cellStyle name="60% - 强调文字颜色 1 6 3" xfId="2884"/>
    <cellStyle name="60% - 强调文字颜色 1 7" xfId="2885"/>
    <cellStyle name="标题 3 3 2 2" xfId="2886"/>
    <cellStyle name="常规 2 4 2 4 5" xfId="2887"/>
    <cellStyle name="60% - 强调文字颜色 1 7 2" xfId="2888"/>
    <cellStyle name="标题 3 3 2 2 2" xfId="2889"/>
    <cellStyle name="60% - 强调文字颜色 1 8" xfId="2890"/>
    <cellStyle name="标题 3 3 2 3" xfId="2891"/>
    <cellStyle name="60% - 强调文字颜色 2 2" xfId="2892"/>
    <cellStyle name="60% - 强调文字颜色 2 2 2" xfId="2893"/>
    <cellStyle name="60% - 强调文字颜色 2 2 2 2" xfId="2894"/>
    <cellStyle name="差 7" xfId="2895"/>
    <cellStyle name="60% - 强调文字颜色 2 2 2 2 2" xfId="2896"/>
    <cellStyle name="差 7 2" xfId="2897"/>
    <cellStyle name="60% - 强调文字颜色 2 2 2 2 2 2" xfId="2898"/>
    <cellStyle name="60% - 强调文字颜色 2 2 2 3" xfId="2899"/>
    <cellStyle name="差 8" xfId="2900"/>
    <cellStyle name="60% - 强调文字颜色 2 2 2 3 2" xfId="2901"/>
    <cellStyle name="常规 2 2 2 2 4" xfId="2902"/>
    <cellStyle name="60% - 强调文字颜色 2 2 2 4" xfId="2903"/>
    <cellStyle name="货币 4 5 2" xfId="2904"/>
    <cellStyle name="60% - 强调文字颜色 2 2 3 2" xfId="2905"/>
    <cellStyle name="60% - 强调文字颜色 3 2 4" xfId="2906"/>
    <cellStyle name="60% - 强调文字颜色 2 2 3 2 2" xfId="2907"/>
    <cellStyle name="60% - 强调文字颜色 3 2 4 2" xfId="2908"/>
    <cellStyle name="60% - 强调文字颜色 2 2 3 2 2 2" xfId="2909"/>
    <cellStyle name="60% - 强调文字颜色 3 2 4 2 2" xfId="2910"/>
    <cellStyle name="60% - 强调文字颜色 5 8" xfId="2911"/>
    <cellStyle name="60% - 强调文字颜色 2 2 3 3" xfId="2912"/>
    <cellStyle name="60% - 强调文字颜色 3 2 5" xfId="2913"/>
    <cellStyle name="comma zerodec 2" xfId="2914"/>
    <cellStyle name="千位分隔 2 2 7" xfId="2915"/>
    <cellStyle name="60% - 强调文字颜色 2 2 3 3 2" xfId="2916"/>
    <cellStyle name="60% - 强调文字颜色 3 2 5 2" xfId="2917"/>
    <cellStyle name="常规 2 2 3 2 4" xfId="2918"/>
    <cellStyle name="60% - 强调文字颜色 2 2 3 4" xfId="2919"/>
    <cellStyle name="60% - 强调文字颜色 3 2 6" xfId="2920"/>
    <cellStyle name="货币 4 6 2" xfId="2921"/>
    <cellStyle name="60% - 强调文字颜色 2 2 4" xfId="2922"/>
    <cellStyle name="60% - 强调文字颜色 2 2 4 2" xfId="2923"/>
    <cellStyle name="60% - 强调文字颜色 3 3 4" xfId="2924"/>
    <cellStyle name="60% - 强调文字颜色 2 2 4 2 2" xfId="2925"/>
    <cellStyle name="60% - 强调文字颜色 3 3 4 2" xfId="2926"/>
    <cellStyle name="60% - 强调文字颜色 2 2 5" xfId="2927"/>
    <cellStyle name="60% - 强调文字颜色 2 2 5 2" xfId="2928"/>
    <cellStyle name="60% - 强调文字颜色 3 4 4" xfId="2929"/>
    <cellStyle name="60% - 强调文字颜色 2 2 6" xfId="2930"/>
    <cellStyle name="货币 3 6 2" xfId="2931"/>
    <cellStyle name="60% - 强调文字颜色 2 2_2015财政决算公开" xfId="2932"/>
    <cellStyle name="货币 2 2 2 4 5" xfId="2933"/>
    <cellStyle name="60% - 强调文字颜色 2 3 2" xfId="2934"/>
    <cellStyle name="60% - 强调文字颜色 2 3 4" xfId="2935"/>
    <cellStyle name="注释 4 2" xfId="2936"/>
    <cellStyle name="常规 17" xfId="2937"/>
    <cellStyle name="常规 22" xfId="2938"/>
    <cellStyle name="60% - 强调文字颜色 2 3 4 2" xfId="2939"/>
    <cellStyle name="60% - 强调文字颜色 4 3 4" xfId="2940"/>
    <cellStyle name="检查单元格 2 2 3" xfId="2941"/>
    <cellStyle name="60% - 强调文字颜色 2 4" xfId="2942"/>
    <cellStyle name="常规 2 4 2 5 2" xfId="2943"/>
    <cellStyle name="60% - 强调文字颜色 2 4 2" xfId="2944"/>
    <cellStyle name="60% - 强调文字颜色 2 4 2 2" xfId="2945"/>
    <cellStyle name="60% - 强调文字颜色 2 4 2 2 2" xfId="2946"/>
    <cellStyle name="60% - 强调文字颜色 2 4 2 3" xfId="2947"/>
    <cellStyle name="60% - 强调文字颜色 2 4 3 2" xfId="2948"/>
    <cellStyle name="60% - 强调文字颜色 5 2 4" xfId="2949"/>
    <cellStyle name="60% - 强调文字颜色 2 4 4" xfId="2950"/>
    <cellStyle name="60% - 强调文字颜色 2 5" xfId="2951"/>
    <cellStyle name="60% - 强调文字颜色 2 5 2" xfId="2952"/>
    <cellStyle name="60% - 强调文字颜色 2 5 2 2 2" xfId="2953"/>
    <cellStyle name="检查单元格 5 4" xfId="2954"/>
    <cellStyle name="60% - 强调文字颜色 2 5 2 3" xfId="2955"/>
    <cellStyle name="60% - 强调文字颜色 2 5 3" xfId="2956"/>
    <cellStyle name="60% - 强调文字颜色 2 5 4" xfId="2957"/>
    <cellStyle name="货币 3 5 2 2" xfId="2958"/>
    <cellStyle name="60% - 强调文字颜色 2 6" xfId="2959"/>
    <cellStyle name="60% - 强调文字颜色 2 6 2" xfId="2960"/>
    <cellStyle name="60% - 强调文字颜色 2 6 2 2" xfId="2961"/>
    <cellStyle name="60% - 强调文字颜色 2 6 3" xfId="2962"/>
    <cellStyle name="60% - 强调文字颜色 2 7" xfId="2963"/>
    <cellStyle name="标题 3 3 3 2" xfId="2964"/>
    <cellStyle name="60% - 强调文字颜色 2 8" xfId="2965"/>
    <cellStyle name="60% - 强调文字颜色 2 9" xfId="2966"/>
    <cellStyle name="60% - 强调文字颜色 3 2" xfId="2967"/>
    <cellStyle name="60% - 强调文字颜色 3 2 2" xfId="2968"/>
    <cellStyle name="60% - 强调文字颜色 3 2 2 2" xfId="2969"/>
    <cellStyle name="60% - 强调文字颜色 3 2 2 2 2" xfId="2970"/>
    <cellStyle name="60% - 强调文字颜色 3 2 2 2 2 2" xfId="2971"/>
    <cellStyle name="60% - 强调文字颜色 3 2 2 3" xfId="2972"/>
    <cellStyle name="60% - 强调文字颜色 3 2 2 3 2" xfId="2973"/>
    <cellStyle name="60% - 强调文字颜色 3 2 2 4" xfId="2974"/>
    <cellStyle name="60% - 强调文字颜色 3 2 3" xfId="2975"/>
    <cellStyle name="60% - 强调文字颜色 3 2 3 2" xfId="2976"/>
    <cellStyle name="超级链接 4" xfId="2977"/>
    <cellStyle name="60% - 强调文字颜色 3 2 3 3" xfId="2978"/>
    <cellStyle name="超级链接 5" xfId="2979"/>
    <cellStyle name="60% - 强调文字颜色 3 2 3 3 2" xfId="2980"/>
    <cellStyle name="常规 13_2015财政决算公开" xfId="2981"/>
    <cellStyle name="60% - 强调文字颜色 3 2 3 4" xfId="2982"/>
    <cellStyle name="60% - 强调文字颜色 3 2 3 5" xfId="2983"/>
    <cellStyle name="60% - 强调文字颜色 3 2_2015财政决算公开" xfId="2984"/>
    <cellStyle name="60% - 强调文字颜色 3 3 2 2" xfId="2985"/>
    <cellStyle name="60% - 强调文字颜色 3 3 2 2 2" xfId="2986"/>
    <cellStyle name="60% - 强调文字颜色 3 3 2 2 2 2" xfId="2987"/>
    <cellStyle name="常规 2 5" xfId="2988"/>
    <cellStyle name="60% - 强调文字颜色 3 3 2 3" xfId="2989"/>
    <cellStyle name="60% - 强调文字颜色 3 3 2 3 2" xfId="2990"/>
    <cellStyle name="60% - 强调文字颜色 3 3 2 4" xfId="2991"/>
    <cellStyle name="60% - 强调文字颜色 3 3 3" xfId="2992"/>
    <cellStyle name="60% - 强调文字颜色 3 3 3 2" xfId="2993"/>
    <cellStyle name="60% - 强调文字颜色 3 3 3 3" xfId="2994"/>
    <cellStyle name="60% - 强调文字颜色 3 4 2" xfId="2995"/>
    <cellStyle name="60% - 强调文字颜色 3 4 2 2" xfId="2996"/>
    <cellStyle name="60% - 强调文字颜色 3 4 2 2 2" xfId="2997"/>
    <cellStyle name="货币 2 2 2 4 4" xfId="2998"/>
    <cellStyle name="60% - 强调文字颜色 3 4 2 3" xfId="2999"/>
    <cellStyle name="链接单元格 2" xfId="3000"/>
    <cellStyle name="60% - 强调文字颜色 3 4 3" xfId="3001"/>
    <cellStyle name="60% - 强调文字颜色 3 4 3 2" xfId="3002"/>
    <cellStyle name="60% - 强调文字颜色 3 5" xfId="3003"/>
    <cellStyle name="标题 1 2 3 2 2" xfId="3004"/>
    <cellStyle name="60% - 强调文字颜色 3 5 2" xfId="3005"/>
    <cellStyle name="60% - 强调文字颜色 3 5 2 2" xfId="3006"/>
    <cellStyle name="60% - 强调文字颜色 3 5 2 2 2" xfId="3007"/>
    <cellStyle name="超级链接" xfId="3008"/>
    <cellStyle name="60% - 强调文字颜色 3 5 2 3" xfId="3009"/>
    <cellStyle name="常规 2 3 10" xfId="3010"/>
    <cellStyle name="60% - 强调文字颜色 3 5 3" xfId="3011"/>
    <cellStyle name="60% - 强调文字颜色 3 5 3 2" xfId="3012"/>
    <cellStyle name="60% - 强调文字颜色 3 5 4" xfId="3013"/>
    <cellStyle name="货币 3 6 2 2" xfId="3014"/>
    <cellStyle name="60% - 强调文字颜色 3 6" xfId="3015"/>
    <cellStyle name="60% - 强调文字颜色 3 6 2" xfId="3016"/>
    <cellStyle name="60% - 强调文字颜色 3 6 2 2" xfId="3017"/>
    <cellStyle name="60% - 强调文字颜色 3 6 3" xfId="3018"/>
    <cellStyle name="60% - 强调文字颜色 3 7" xfId="3019"/>
    <cellStyle name="60% - 强调文字颜色 3 7 2" xfId="3020"/>
    <cellStyle name="60% - 强调文字颜色 3 8" xfId="3021"/>
    <cellStyle name="60% - 强调文字颜色 3 9" xfId="3022"/>
    <cellStyle name="60% - 强调文字颜色 4 2" xfId="3023"/>
    <cellStyle name="60% - 强调文字颜色 4 2 3 5" xfId="3024"/>
    <cellStyle name="强调文字颜色 1 2 2 3" xfId="3025"/>
    <cellStyle name="60% - 强调文字颜色 4 2_2015财政决算公开" xfId="3026"/>
    <cellStyle name="60% - 强调文字颜色 4 3 2" xfId="3027"/>
    <cellStyle name="常规 15" xfId="3028"/>
    <cellStyle name="常规 20" xfId="3029"/>
    <cellStyle name="60% - 强调文字颜色 4 3 2 2" xfId="3030"/>
    <cellStyle name="百分比 2 6" xfId="3031"/>
    <cellStyle name="常规 15 2" xfId="3032"/>
    <cellStyle name="常规 20 2" xfId="3033"/>
    <cellStyle name="60% - 强调文字颜色 4 3 2 2 2" xfId="3034"/>
    <cellStyle name="常规 15 2 2" xfId="3035"/>
    <cellStyle name="常规 20 2 2" xfId="3036"/>
    <cellStyle name="60% - 强调文字颜色 4 3 2 2 2 2" xfId="3037"/>
    <cellStyle name="60% - 强调文字颜色 6 2 4 3" xfId="3038"/>
    <cellStyle name="60% - 强调文字颜色 4 3 2 3" xfId="3039"/>
    <cellStyle name="常规 15 3" xfId="3040"/>
    <cellStyle name="常规 20 3" xfId="3041"/>
    <cellStyle name="常规 5 2 2 2 2" xfId="3042"/>
    <cellStyle name="60% - 强调文字颜色 4 3 2 3 2" xfId="3043"/>
    <cellStyle name="常规 15 3 2" xfId="3044"/>
    <cellStyle name="60% - 强调文字颜色 4 3 2 4" xfId="3045"/>
    <cellStyle name="常规 15 4" xfId="3046"/>
    <cellStyle name="货币 2 3 7 2" xfId="3047"/>
    <cellStyle name="常规 16" xfId="3048"/>
    <cellStyle name="常规 21" xfId="3049"/>
    <cellStyle name="60% - 强调文字颜色 4 3 3" xfId="3050"/>
    <cellStyle name="检查单元格 2 2 2" xfId="3051"/>
    <cellStyle name="百分比 3 6" xfId="3052"/>
    <cellStyle name="常规 16 2" xfId="3053"/>
    <cellStyle name="常规 21 2" xfId="3054"/>
    <cellStyle name="60% - 强调文字颜色 4 3 3 2" xfId="3055"/>
    <cellStyle name="检查单元格 2 2 2 2" xfId="3056"/>
    <cellStyle name="标题 8" xfId="3057"/>
    <cellStyle name="常规 16 2 2" xfId="3058"/>
    <cellStyle name="常规 21 2 2" xfId="3059"/>
    <cellStyle name="60% - 强调文字颜色 4 3 3 2 2" xfId="3060"/>
    <cellStyle name="检查单元格 2 2 2 2 2" xfId="3061"/>
    <cellStyle name="常规 16 3" xfId="3062"/>
    <cellStyle name="常规 21 3" xfId="3063"/>
    <cellStyle name="常规 5 2 2 3 2" xfId="3064"/>
    <cellStyle name="60% - 强调文字颜色 4 3 3 3" xfId="3065"/>
    <cellStyle name="检查单元格 2 2 2 3" xfId="3066"/>
    <cellStyle name="注释 4 2 2" xfId="3067"/>
    <cellStyle name="常规 17 2" xfId="3068"/>
    <cellStyle name="常规 22 2" xfId="3069"/>
    <cellStyle name="60% - 强调文字颜色 4 3 4 2" xfId="3070"/>
    <cellStyle name="检查单元格 2 2 3 2" xfId="3071"/>
    <cellStyle name="60% - 强调文字颜色 4 4" xfId="3072"/>
    <cellStyle name="常规 2 4 2 7 2" xfId="3073"/>
    <cellStyle name="60% - 强调文字颜色 4 4 2" xfId="3074"/>
    <cellStyle name="常规 65" xfId="3075"/>
    <cellStyle name="常规 70" xfId="3076"/>
    <cellStyle name="常规 66" xfId="3077"/>
    <cellStyle name="常规 71" xfId="3078"/>
    <cellStyle name="60% - 强调文字颜色 4 4 3" xfId="3079"/>
    <cellStyle name="差_全国友协2010年度中央部门决算（草案）" xfId="3080"/>
    <cellStyle name="检查单元格 2 3 2" xfId="3081"/>
    <cellStyle name="注释 5 2" xfId="3082"/>
    <cellStyle name="常规 67" xfId="3083"/>
    <cellStyle name="常规 72" xfId="3084"/>
    <cellStyle name="60% - 强调文字颜色 4 4 4" xfId="3085"/>
    <cellStyle name="检查单元格 2 3 3" xfId="3086"/>
    <cellStyle name="60% - 强调文字颜色 4 5" xfId="3087"/>
    <cellStyle name="计算 2 4 2 2" xfId="3088"/>
    <cellStyle name="60% - 强调文字颜色 4 5 2" xfId="3089"/>
    <cellStyle name="60% - 强调文字颜色 4 5 3" xfId="3090"/>
    <cellStyle name="检查单元格 2 4 2" xfId="3091"/>
    <cellStyle name="60% - 强调文字颜色 4 5 3 2" xfId="3092"/>
    <cellStyle name="检查单元格 2 4 2 2" xfId="3093"/>
    <cellStyle name="60% - 强调文字颜色 4 5 4" xfId="3094"/>
    <cellStyle name="检查单元格 2 4 3" xfId="3095"/>
    <cellStyle name="60% - 强调文字颜色 4 6" xfId="3096"/>
    <cellStyle name="60% - 强调文字颜色 4 6 2" xfId="3097"/>
    <cellStyle name="超级链接 2 4" xfId="3098"/>
    <cellStyle name="60% - 强调文字颜色 4 6 2 2" xfId="3099"/>
    <cellStyle name="60% - 强调文字颜色 4 6 3" xfId="3100"/>
    <cellStyle name="检查单元格 2 5 2" xfId="3101"/>
    <cellStyle name="60% - 强调文字颜色 4 7" xfId="3102"/>
    <cellStyle name="60% - 强调文字颜色 4 7 2" xfId="3103"/>
    <cellStyle name="60% - 强调文字颜色 4 8" xfId="3104"/>
    <cellStyle name="60% - 强调文字颜色 4 9" xfId="3105"/>
    <cellStyle name="60% - 强调文字颜色 5 2" xfId="3106"/>
    <cellStyle name="60% - 强调文字颜色 5 2 2" xfId="3107"/>
    <cellStyle name="60% - 强调文字颜色 5 2 2 2" xfId="3108"/>
    <cellStyle name="60% - 强调文字颜色 5 2 2 2 2" xfId="3109"/>
    <cellStyle name="常规 14 5" xfId="3110"/>
    <cellStyle name="60% - 强调文字颜色 5 2 2 2 2 2" xfId="3111"/>
    <cellStyle name="60% - 强调文字颜色 5 2 2 2 3" xfId="3112"/>
    <cellStyle name="常规 14 6" xfId="3113"/>
    <cellStyle name="适中 2" xfId="3114"/>
    <cellStyle name="60% - 强调文字颜色 5 2 2 3" xfId="3115"/>
    <cellStyle name="适中 2 2" xfId="3116"/>
    <cellStyle name="60% - 强调文字颜色 5 2 2 3 2" xfId="3117"/>
    <cellStyle name="常规 15 5" xfId="3118"/>
    <cellStyle name="适中 3" xfId="3119"/>
    <cellStyle name="60% - 强调文字颜色 5 2 2 4" xfId="3120"/>
    <cellStyle name="Fixed 2" xfId="3121"/>
    <cellStyle name="常规 28 2 2" xfId="3122"/>
    <cellStyle name="货币 3 2 7 2" xfId="3123"/>
    <cellStyle name="60% - 强调文字颜色 5 2 3 2" xfId="3124"/>
    <cellStyle name="60% - 强调文字颜色 5 2 3 2 2" xfId="3125"/>
    <cellStyle name="60% - 强调文字颜色 5 2 3 2 2 2" xfId="3126"/>
    <cellStyle name="后继超级链接 2 3" xfId="3127"/>
    <cellStyle name="60% - 强调文字颜色 5 2 3 2 3" xfId="3128"/>
    <cellStyle name="60% - 强调文字颜色 5 2 3 3" xfId="3129"/>
    <cellStyle name="60% - 强调文字颜色 5 2 3 4" xfId="3130"/>
    <cellStyle name="60% - 强调文字颜色 5 2 4 2" xfId="3131"/>
    <cellStyle name="60% - 强调文字颜色 5 2 4 2 2" xfId="3132"/>
    <cellStyle name="货币 2 11" xfId="3133"/>
    <cellStyle name="60% - 强调文字颜色 5 2 4 3" xfId="3134"/>
    <cellStyle name="60% - 强调文字颜色 5 2 5" xfId="3135"/>
    <cellStyle name="解释性文本 2 2 2" xfId="3136"/>
    <cellStyle name="60% - 强调文字颜色 5 2 5 2" xfId="3137"/>
    <cellStyle name="解释性文本 2 2 2 2" xfId="3138"/>
    <cellStyle name="60% - 强调文字颜色 5 2 6" xfId="3139"/>
    <cellStyle name="解释性文本 2 2 3" xfId="3140"/>
    <cellStyle name="千位分隔 3 10" xfId="3141"/>
    <cellStyle name="60% - 强调文字颜色 5 2_2015财政决算公开" xfId="3142"/>
    <cellStyle name="60% - 强调文字颜色 5 3" xfId="3143"/>
    <cellStyle name="60% - 强调文字颜色 5 3 2" xfId="3144"/>
    <cellStyle name="60% - 强调文字颜色 5 3 2 2 2 2" xfId="3145"/>
    <cellStyle name="60% - 强调文字颜色 5 3 2 2 3" xfId="3146"/>
    <cellStyle name="60% - 强调文字颜色 5 3 2 4" xfId="3147"/>
    <cellStyle name="常规 29 2 2" xfId="3148"/>
    <cellStyle name="60% - 强调文字颜色 5 3 3" xfId="3149"/>
    <cellStyle name="检查单元格 3 2 2" xfId="3150"/>
    <cellStyle name="60% - 强调文字颜色 5 3 3 2 2" xfId="3151"/>
    <cellStyle name="检查单元格 3 2 2 2 2" xfId="3152"/>
    <cellStyle name="60% - 强调文字颜色 5 3 3 3" xfId="3153"/>
    <cellStyle name="检查单元格 3 2 2 3" xfId="3154"/>
    <cellStyle name="60% - 强调文字颜色 5 3 4" xfId="3155"/>
    <cellStyle name="检查单元格 3 2 3" xfId="3156"/>
    <cellStyle name="60% - 强调文字颜色 5 3 4 2" xfId="3157"/>
    <cellStyle name="检查单元格 3 2 3 2" xfId="3158"/>
    <cellStyle name="60% - 强调文字颜色 5 4" xfId="3159"/>
    <cellStyle name="60% - 强调文字颜色 5 4 2" xfId="3160"/>
    <cellStyle name="60% - 强调文字颜色 5 4 3" xfId="3161"/>
    <cellStyle name="检查单元格 3 3 2" xfId="3162"/>
    <cellStyle name="标题 1 2 5" xfId="3163"/>
    <cellStyle name="60% - 强调文字颜色 5 4 3 2" xfId="3164"/>
    <cellStyle name="检查单元格 3 3 2 2" xfId="3165"/>
    <cellStyle name="60% - 强调文字颜色 5 4 4" xfId="3166"/>
    <cellStyle name="检查单元格 3 3 3" xfId="3167"/>
    <cellStyle name="60% - 强调文字颜色 5 5" xfId="3168"/>
    <cellStyle name="60% - 强调文字颜色 5 5 2" xfId="3169"/>
    <cellStyle name="60% - 强调文字颜色 5 5 3" xfId="3170"/>
    <cellStyle name="检查单元格 3 4 2" xfId="3171"/>
    <cellStyle name="60% - 强调文字颜色 5 5 4" xfId="3172"/>
    <cellStyle name="60% - 强调文字颜色 5 6 2" xfId="3173"/>
    <cellStyle name="60% - 强调文字颜色 5 6 2 2" xfId="3174"/>
    <cellStyle name="60% - 强调文字颜色 5 6 3" xfId="3175"/>
    <cellStyle name="60% - 强调文字颜色 5 7" xfId="3176"/>
    <cellStyle name="60% - 强调文字颜色 5 7 2" xfId="3177"/>
    <cellStyle name="60% - 强调文字颜色 6 2" xfId="3178"/>
    <cellStyle name="60% - 强调文字颜色 6 2 2" xfId="3179"/>
    <cellStyle name="60% - 强调文字颜色 6 2 2 2" xfId="3180"/>
    <cellStyle name="60% - 强调文字颜色 6 2 2 2 2" xfId="3181"/>
    <cellStyle name="60% - 强调文字颜色 6 2 2 2 2 2" xfId="3182"/>
    <cellStyle name="60% - 强调文字颜色 6 2 2 2 3" xfId="3183"/>
    <cellStyle name="60% - 强调文字颜色 6 2 2 3" xfId="3184"/>
    <cellStyle name="60% - 强调文字颜色 6 2 2 3 2" xfId="3185"/>
    <cellStyle name="60% - 强调文字颜色 6 2 2 4" xfId="3186"/>
    <cellStyle name="货币 4 2 7 2" xfId="3187"/>
    <cellStyle name="60% - 强调文字颜色 6 2 3" xfId="3188"/>
    <cellStyle name="60% - 强调文字颜色 6 2 3 2" xfId="3189"/>
    <cellStyle name="千位分隔 3 2 4 5" xfId="3190"/>
    <cellStyle name="60% - 强调文字颜色 6 2 3 2 2" xfId="3191"/>
    <cellStyle name="标题 1 2_2015财政决算公开" xfId="3192"/>
    <cellStyle name="60% - 强调文字颜色 6 2 3 2 2 2" xfId="3193"/>
    <cellStyle name="60% - 强调文字颜色 6 2 3 2 3" xfId="3194"/>
    <cellStyle name="60% - 强调文字颜色 6 2 3 3" xfId="3195"/>
    <cellStyle name="60% - 强调文字颜色 6 2 3 4" xfId="3196"/>
    <cellStyle name="60% - 强调文字颜色 6 2 3 5" xfId="3197"/>
    <cellStyle name="60% - 强调文字颜色 6 2 4 2" xfId="3198"/>
    <cellStyle name="60% - 强调文字颜色 6 2 4 2 2" xfId="3199"/>
    <cellStyle name="汇总 4 3" xfId="3200"/>
    <cellStyle name="60% - 强调文字颜色 6 2 5" xfId="3201"/>
    <cellStyle name="解释性文本 3 2 2" xfId="3202"/>
    <cellStyle name="60% - 强调文字颜色 6 2 6" xfId="3203"/>
    <cellStyle name="解释性文本 3 2 3" xfId="3204"/>
    <cellStyle name="60% - 强调文字颜色 6 3" xfId="3205"/>
    <cellStyle name="60% - 强调文字颜色 6 3 2" xfId="3206"/>
    <cellStyle name="60% - 强调文字颜色 6 3 2 4" xfId="3207"/>
    <cellStyle name="小数 2 2 2" xfId="3208"/>
    <cellStyle name="60% - 强调文字颜色 6 3 3" xfId="3209"/>
    <cellStyle name="检查单元格 4 2 2" xfId="3210"/>
    <cellStyle name="千位分隔 4 2 4 5" xfId="3211"/>
    <cellStyle name="60% - 强调文字颜色 6 3 3 2 2" xfId="3212"/>
    <cellStyle name="常规 4 2 2 9" xfId="3213"/>
    <cellStyle name="60% - 强调文字颜色 6 3 3 3" xfId="3214"/>
    <cellStyle name="小数 2 2 3" xfId="3215"/>
    <cellStyle name="60% - 强调文字颜色 6 3 4" xfId="3216"/>
    <cellStyle name="检查单元格 4 2 3" xfId="3217"/>
    <cellStyle name="60% - 强调文字颜色 6 3 4 2" xfId="3218"/>
    <cellStyle name="60% - 强调文字颜色 6 3 5" xfId="3219"/>
    <cellStyle name="解释性文本 3 3 2" xfId="3220"/>
    <cellStyle name="60% - 强调文字颜色 6 4" xfId="3221"/>
    <cellStyle name="百分比 3 2 2" xfId="3222"/>
    <cellStyle name="60% - 强调文字颜色 6 4 2" xfId="3223"/>
    <cellStyle name="千位分隔 2 2 3 4" xfId="3224"/>
    <cellStyle name="百分比 3 2 2 2" xfId="3225"/>
    <cellStyle name="千位分隔 2 2 3 5" xfId="3226"/>
    <cellStyle name="百分比 3 2 2 3" xfId="3227"/>
    <cellStyle name="小数 2 3 2" xfId="3228"/>
    <cellStyle name="60% - 强调文字颜色 6 4 3" xfId="3229"/>
    <cellStyle name="检查单元格 4 3 2" xfId="3230"/>
    <cellStyle name="60% - 强调文字颜色 6 4 3 2" xfId="3231"/>
    <cellStyle name="60% - 强调文字颜色 6 4 4" xfId="3232"/>
    <cellStyle name="60% - 强调文字颜色 6 5" xfId="3233"/>
    <cellStyle name="百分比 3 2 3" xfId="3234"/>
    <cellStyle name="60% - 强调文字颜色 6 5 2 2 2" xfId="3235"/>
    <cellStyle name="Header1" xfId="3236"/>
    <cellStyle name="60% - 强调文字颜色 6 5 2 3" xfId="3237"/>
    <cellStyle name="60% - 强调文字颜色 6 5 3 2" xfId="3238"/>
    <cellStyle name="60% - 强调文字颜色 6 5 4" xfId="3239"/>
    <cellStyle name="百分比 3 2 4" xfId="3240"/>
    <cellStyle name="60% - 强调文字颜色 6 6" xfId="3241"/>
    <cellStyle name="常规 3 2 4 2 2" xfId="3242"/>
    <cellStyle name="60% - 强调文字颜色 6 6 2" xfId="3243"/>
    <cellStyle name="常规 2 2 3 8" xfId="3244"/>
    <cellStyle name="60% - 强调文字颜色 6 6 3" xfId="3245"/>
    <cellStyle name="60% - 强调文字颜色 6 7" xfId="3246"/>
    <cellStyle name="60% - 强调文字颜色 6 8" xfId="3247"/>
    <cellStyle name="常规 12 2 2 2 2" xfId="3248"/>
    <cellStyle name="强调文字颜色 5 3 4 2" xfId="3249"/>
    <cellStyle name="60% - 着色 1" xfId="3250"/>
    <cellStyle name="60% - 着色 1 2" xfId="3251"/>
    <cellStyle name="60% - 着色 2" xfId="3252"/>
    <cellStyle name="适中 2 2 3" xfId="3253"/>
    <cellStyle name="60% - 着色 2 2" xfId="3254"/>
    <cellStyle name="常规 2 2 11" xfId="3255"/>
    <cellStyle name="60% - 着色 3" xfId="3256"/>
    <cellStyle name="适中 2 3 3" xfId="3257"/>
    <cellStyle name="60% - 着色 3 2" xfId="3258"/>
    <cellStyle name="60% - 着色 4" xfId="3259"/>
    <cellStyle name="60% - 着色 5" xfId="3260"/>
    <cellStyle name="适中 3 2 2 2" xfId="3261"/>
    <cellStyle name="60% - 着色 6" xfId="3262"/>
    <cellStyle name="Calc Currency (0)" xfId="3263"/>
    <cellStyle name="Comma [0] 2" xfId="3264"/>
    <cellStyle name="常规 3 6 2" xfId="3265"/>
    <cellStyle name="comma zerodec" xfId="3266"/>
    <cellStyle name="Comma_1995" xfId="3267"/>
    <cellStyle name="常规 2 2" xfId="3268"/>
    <cellStyle name="Currency [0]" xfId="3269"/>
    <cellStyle name="Currency [0] 2" xfId="3270"/>
    <cellStyle name="Currency1 2" xfId="3271"/>
    <cellStyle name="计算 6 2 2" xfId="3272"/>
    <cellStyle name="Date" xfId="3273"/>
    <cellStyle name="计算 5 2 3" xfId="3274"/>
    <cellStyle name="Date 2" xfId="3275"/>
    <cellStyle name="千位分隔 3 11" xfId="3276"/>
    <cellStyle name="Dollar (zero dec)" xfId="3277"/>
    <cellStyle name="货币 3 2 4 4 2" xfId="3278"/>
    <cellStyle name="Dollar (zero dec) 2" xfId="3279"/>
    <cellStyle name="Fixed" xfId="3280"/>
    <cellStyle name="常规 28 2" xfId="3281"/>
    <cellStyle name="常规 33 2" xfId="3282"/>
    <cellStyle name="货币 3 2 7" xfId="3283"/>
    <cellStyle name="Header1 2" xfId="3284"/>
    <cellStyle name="Header2" xfId="3285"/>
    <cellStyle name="强调文字颜色 5 2 3" xfId="3286"/>
    <cellStyle name="标题 5 2 3_2015财政决算公开" xfId="3287"/>
    <cellStyle name="Header2 2" xfId="3288"/>
    <cellStyle name="HEADING1 2" xfId="3289"/>
    <cellStyle name="HEADING2" xfId="3290"/>
    <cellStyle name="HEADING2 2" xfId="3291"/>
    <cellStyle name="Normal_#10-Headcount" xfId="3292"/>
    <cellStyle name="常规 2 3 2 9" xfId="3293"/>
    <cellStyle name="Total" xfId="3294"/>
    <cellStyle name="Total 2" xfId="3295"/>
    <cellStyle name="标题 3 2_2015财政决算公开" xfId="3296"/>
    <cellStyle name="表标题 3" xfId="3297"/>
    <cellStyle name="常规 10 3_2015财政决算公开" xfId="3298"/>
    <cellStyle name="百分比 2" xfId="3299"/>
    <cellStyle name="常规 2 5 2 2 3" xfId="3300"/>
    <cellStyle name="检查单元格 6 3" xfId="3301"/>
    <cellStyle name="百分比 2 2 2" xfId="3302"/>
    <cellStyle name="百分比 2 2 2 2" xfId="3303"/>
    <cellStyle name="百分比 2 2 2 3" xfId="3304"/>
    <cellStyle name="百分比 2 2 2 3 2" xfId="3305"/>
    <cellStyle name="百分比 2 2 3" xfId="3306"/>
    <cellStyle name="百分比 2 2 3 2" xfId="3307"/>
    <cellStyle name="百分比 2 2 3 2 2" xfId="3308"/>
    <cellStyle name="百分比 2 2 3 3" xfId="3309"/>
    <cellStyle name="百分比 2 2 4" xfId="3310"/>
    <cellStyle name="常规 3 2 3 2 2" xfId="3311"/>
    <cellStyle name="百分比 2 2 5" xfId="3312"/>
    <cellStyle name="百分比 2 3 2" xfId="3313"/>
    <cellStyle name="百分比 2 3 2 2" xfId="3314"/>
    <cellStyle name="百分比 2 3 2 2 2" xfId="3315"/>
    <cellStyle name="百分比 2 3 2 3" xfId="3316"/>
    <cellStyle name="百分比 2 3 3" xfId="3317"/>
    <cellStyle name="百分比 2 3 3 2" xfId="3318"/>
    <cellStyle name="百分比 2 3 4" xfId="3319"/>
    <cellStyle name="强调文字颜色 3 5 2 2" xfId="3320"/>
    <cellStyle name="常规 3 2 3 3 2" xfId="3321"/>
    <cellStyle name="百分比 2 4" xfId="3322"/>
    <cellStyle name="差 2 4 2" xfId="3323"/>
    <cellStyle name="百分比 2 4 2" xfId="3324"/>
    <cellStyle name="百分比 2 4 2 2" xfId="3325"/>
    <cellStyle name="百分比 2 5" xfId="3326"/>
    <cellStyle name="百分比 2 5 2" xfId="3327"/>
    <cellStyle name="百分比 3" xfId="3328"/>
    <cellStyle name="百分比 3 2" xfId="3329"/>
    <cellStyle name="常规 2 4 2 9" xfId="3330"/>
    <cellStyle name="百分比 3 3 2" xfId="3331"/>
    <cellStyle name="百分比 3 3 2 2" xfId="3332"/>
    <cellStyle name="适中 4 2 2 2" xfId="3333"/>
    <cellStyle name="百分比 3 3 3" xfId="3334"/>
    <cellStyle name="百分比 3 4" xfId="3335"/>
    <cellStyle name="百分比 3 4 2" xfId="3336"/>
    <cellStyle name="百分比 3 5" xfId="3337"/>
    <cellStyle name="百分比 4 2" xfId="3338"/>
    <cellStyle name="常规 2 2 6" xfId="3339"/>
    <cellStyle name="百分比 4 2 2" xfId="3340"/>
    <cellStyle name="常规 2 2 6 2" xfId="3341"/>
    <cellStyle name="百分比 4 2 2 2" xfId="3342"/>
    <cellStyle name="千位分隔 3 2 3 4" xfId="3343"/>
    <cellStyle name="常规 2 2 6 2 2" xfId="3344"/>
    <cellStyle name="强调文字颜色 5 3 2 2 3" xfId="3345"/>
    <cellStyle name="百分比 4 2 2 2 2" xfId="3346"/>
    <cellStyle name="小数" xfId="3347"/>
    <cellStyle name="百分比 4 2 2 3" xfId="3348"/>
    <cellStyle name="百分比 4 2 3" xfId="3349"/>
    <cellStyle name="常规 2 2 6 3" xfId="3350"/>
    <cellStyle name="百分比 4 2 3 2" xfId="3351"/>
    <cellStyle name="千位分隔 3 2 4 4" xfId="3352"/>
    <cellStyle name="常规 2 2 6 3 2" xfId="3353"/>
    <cellStyle name="百分比 4 3" xfId="3354"/>
    <cellStyle name="常规 2 2 7" xfId="3355"/>
    <cellStyle name="百分比 4 3 2" xfId="3356"/>
    <cellStyle name="常规 2 2 7 2" xfId="3357"/>
    <cellStyle name="汇总 3" xfId="3358"/>
    <cellStyle name="百分比 4 3 2 2" xfId="3359"/>
    <cellStyle name="常规 2 2 7 2 2" xfId="3360"/>
    <cellStyle name="汇总 3 2" xfId="3361"/>
    <cellStyle name="百分比 4 4" xfId="3362"/>
    <cellStyle name="常规 2 2 8" xfId="3363"/>
    <cellStyle name="常规 2 2 8 2" xfId="3364"/>
    <cellStyle name="百分比 4 4 2" xfId="3365"/>
    <cellStyle name="常规_2002年全省财政基金预算收入计划表_新 2" xfId="3366"/>
    <cellStyle name="强调文字颜色 1 2 3 2" xfId="3367"/>
    <cellStyle name="百分比 5" xfId="3368"/>
    <cellStyle name="标题 5 2 2 3" xfId="3369"/>
    <cellStyle name="百分比 5 2" xfId="3370"/>
    <cellStyle name="强调文字颜色 1 2 3 2 2" xfId="3371"/>
    <cellStyle name="常规 2 3 6" xfId="3372"/>
    <cellStyle name="标题 5 2 2 3 2" xfId="3373"/>
    <cellStyle name="百分比 5 2 2" xfId="3374"/>
    <cellStyle name="强调文字颜色 1 2 3 2 2 2" xfId="3375"/>
    <cellStyle name="常规 2 3 6 2" xfId="3376"/>
    <cellStyle name="百分比 5 2 2 2" xfId="3377"/>
    <cellStyle name="千位分隔 4 2 3 4" xfId="3378"/>
    <cellStyle name="常规 2 3 6 2 2" xfId="3379"/>
    <cellStyle name="强调文字颜色 6 3 2 2 3" xfId="3380"/>
    <cellStyle name="百分比 5 2 2 2 2" xfId="3381"/>
    <cellStyle name="百分比 5 2 3" xfId="3382"/>
    <cellStyle name="常规 2 3 6 3" xfId="3383"/>
    <cellStyle name="百分比 5 2 3 2" xfId="3384"/>
    <cellStyle name="千位分隔 4 2 4 4" xfId="3385"/>
    <cellStyle name="常规 2 3 6 3 2" xfId="3386"/>
    <cellStyle name="常规 4 2 2 8" xfId="3387"/>
    <cellStyle name="标题 5 2 2 4" xfId="3388"/>
    <cellStyle name="百分比 5 3" xfId="3389"/>
    <cellStyle name="强调文字颜色 1 2 3 2 3" xfId="3390"/>
    <cellStyle name="常规 2 3 7" xfId="3391"/>
    <cellStyle name="百分比 5 3 2" xfId="3392"/>
    <cellStyle name="常规 2 3 7 2" xfId="3393"/>
    <cellStyle name="百分比 5 3 2 2" xfId="3394"/>
    <cellStyle name="百分比 5 3 3" xfId="3395"/>
    <cellStyle name="标题 5 2 2 5" xfId="3396"/>
    <cellStyle name="百分比 5 4" xfId="3397"/>
    <cellStyle name="常规 2 3 4 2 2" xfId="3398"/>
    <cellStyle name="常规 2 3 8" xfId="3399"/>
    <cellStyle name="百分比 5 4 2" xfId="3400"/>
    <cellStyle name="常规 2 3 8 2" xfId="3401"/>
    <cellStyle name="百分比 5 5" xfId="3402"/>
    <cellStyle name="常规 2 3 9" xfId="3403"/>
    <cellStyle name="百分比 5 5 2" xfId="3404"/>
    <cellStyle name="常规 2 3 9 2" xfId="3405"/>
    <cellStyle name="注释 4 3 2" xfId="3406"/>
    <cellStyle name="百分比 5 6" xfId="3407"/>
    <cellStyle name="常规 18 2" xfId="3408"/>
    <cellStyle name="常规 23 2" xfId="3409"/>
    <cellStyle name="强调文字颜色 1 2 3 3" xfId="3410"/>
    <cellStyle name="百分比 6" xfId="3411"/>
    <cellStyle name="标题 5 2 3 3" xfId="3412"/>
    <cellStyle name="百分比 6 2" xfId="3413"/>
    <cellStyle name="强调文字颜色 1 2 3 3 2" xfId="3414"/>
    <cellStyle name="常规 2 4 6" xfId="3415"/>
    <cellStyle name="百分比 6 2 2" xfId="3416"/>
    <cellStyle name="常规 2 4 6 2" xfId="3417"/>
    <cellStyle name="百分比 6 2 2 2" xfId="3418"/>
    <cellStyle name="标题 2 4 3" xfId="3419"/>
    <cellStyle name="常规 2 4 6 2 2" xfId="3420"/>
    <cellStyle name="百分比 6 2 2 3" xfId="3421"/>
    <cellStyle name="百分比 6 2 3" xfId="3422"/>
    <cellStyle name="常规 2 4 6 3" xfId="3423"/>
    <cellStyle name="百分比 6 2 3 2" xfId="3424"/>
    <cellStyle name="标题 2 5 3" xfId="3425"/>
    <cellStyle name="常规 2 4 6 3 2" xfId="3426"/>
    <cellStyle name="标题 5 2 3 4" xfId="3427"/>
    <cellStyle name="百分比 6 3" xfId="3428"/>
    <cellStyle name="常规 2 4 7" xfId="3429"/>
    <cellStyle name="百分比 6 3 2" xfId="3430"/>
    <cellStyle name="常规 2 4 7 2" xfId="3431"/>
    <cellStyle name="百分比 6 3 2 2" xfId="3432"/>
    <cellStyle name="标题 3 4 3" xfId="3433"/>
    <cellStyle name="百分比 6 3 3" xfId="3434"/>
    <cellStyle name="百分比 6 4" xfId="3435"/>
    <cellStyle name="常规 2 3 4 3 2" xfId="3436"/>
    <cellStyle name="常规 2 4 8" xfId="3437"/>
    <cellStyle name="百分比 6 4 2" xfId="3438"/>
    <cellStyle name="常规 2 4 8 2" xfId="3439"/>
    <cellStyle name="百分比 6 5" xfId="3440"/>
    <cellStyle name="常规 2 4 9" xfId="3441"/>
    <cellStyle name="强调文字颜色 1 2 3 4" xfId="3442"/>
    <cellStyle name="百分比 7" xfId="3443"/>
    <cellStyle name="百分比 7 2" xfId="3444"/>
    <cellStyle name="常规 2 5 6" xfId="3445"/>
    <cellStyle name="百分比 7 2 2" xfId="3446"/>
    <cellStyle name="百分比 7 2 2 2" xfId="3447"/>
    <cellStyle name="百分比 7 2 2 2 2" xfId="3448"/>
    <cellStyle name="百分比 7 2 2 3" xfId="3449"/>
    <cellStyle name="百分比 7 2 3" xfId="3450"/>
    <cellStyle name="百分比 7 2 3 2" xfId="3451"/>
    <cellStyle name="百分比 7 3" xfId="3452"/>
    <cellStyle name="百分比 7 3 2" xfId="3453"/>
    <cellStyle name="百分比 7 3 2 2" xfId="3454"/>
    <cellStyle name="百分比 7 3 3" xfId="3455"/>
    <cellStyle name="常规 2 3 4 4 2" xfId="3456"/>
    <cellStyle name="百分比 7 4" xfId="3457"/>
    <cellStyle name="常规_2003年预计及2004年预算基金_Book2" xfId="3458"/>
    <cellStyle name="百分比 7 4 2" xfId="3459"/>
    <cellStyle name="百分比 7 5" xfId="3460"/>
    <cellStyle name="强调文字颜色 1 2 3 5" xfId="3461"/>
    <cellStyle name="百分比 8" xfId="3462"/>
    <cellStyle name="标题 1 2 2 2" xfId="3463"/>
    <cellStyle name="标题 1 2 2 2 2" xfId="3464"/>
    <cellStyle name="标题 1 2 2 3" xfId="3465"/>
    <cellStyle name="计算 2 3 2" xfId="3466"/>
    <cellStyle name="标题 1 2 3" xfId="3467"/>
    <cellStyle name="标题 1 2 3 2" xfId="3468"/>
    <cellStyle name="标题 1 2 3 3" xfId="3469"/>
    <cellStyle name="计算 2 4 2" xfId="3470"/>
    <cellStyle name="常规 5 6 4 2" xfId="3471"/>
    <cellStyle name="标题 1 2 3 4" xfId="3472"/>
    <cellStyle name="计算 2 4 3" xfId="3473"/>
    <cellStyle name="标题 1 2 4 2" xfId="3474"/>
    <cellStyle name="强调文字颜色 1 5" xfId="3475"/>
    <cellStyle name="标题 1 3 2 2" xfId="3476"/>
    <cellStyle name="常规 2 2 2 4 5" xfId="3477"/>
    <cellStyle name="强调文字颜色 1 5 2" xfId="3478"/>
    <cellStyle name="标题 1 3 2 2 2" xfId="3479"/>
    <cellStyle name="强调文字颜色 1 6" xfId="3480"/>
    <cellStyle name="标题 1 3 2 3" xfId="3481"/>
    <cellStyle name="计算 3 3 2" xfId="3482"/>
    <cellStyle name="标题 1 3 3" xfId="3483"/>
    <cellStyle name="强调文字颜色 2 5" xfId="3484"/>
    <cellStyle name="标题 1 3 3 2" xfId="3485"/>
    <cellStyle name="标题 1 4" xfId="3486"/>
    <cellStyle name="好_F00DC810C49E00C2E0430A3413167AE0" xfId="3487"/>
    <cellStyle name="标题 1 4 2" xfId="3488"/>
    <cellStyle name="常规 12 2 5" xfId="3489"/>
    <cellStyle name="标题 1 4 3" xfId="3490"/>
    <cellStyle name="常规 2 4 5 2 2" xfId="3491"/>
    <cellStyle name="标题 1 5" xfId="3492"/>
    <cellStyle name="标题 1 5 3" xfId="3493"/>
    <cellStyle name="常规 2 4 5 3 2" xfId="3494"/>
    <cellStyle name="标题 1 6" xfId="3495"/>
    <cellStyle name="常规 4 2 2 2 2 2" xfId="3496"/>
    <cellStyle name="标题 1 6 2" xfId="3497"/>
    <cellStyle name="标题 1 7" xfId="3498"/>
    <cellStyle name="标题 10" xfId="3499"/>
    <cellStyle name="标题 2 2" xfId="3500"/>
    <cellStyle name="标题 2 2 2 2" xfId="3501"/>
    <cellStyle name="输入 3 2 4" xfId="3502"/>
    <cellStyle name="标题 2 2 2 2 2" xfId="3503"/>
    <cellStyle name="差_5.中央部门决算（草案)-1" xfId="3504"/>
    <cellStyle name="标题 2 2 2 3" xfId="3505"/>
    <cellStyle name="标题 2 2 3" xfId="3506"/>
    <cellStyle name="标题 2 2 3 2" xfId="3507"/>
    <cellStyle name="货币 2 6" xfId="3508"/>
    <cellStyle name="标题 2 2 3 3" xfId="3509"/>
    <cellStyle name="货币 2 7" xfId="3510"/>
    <cellStyle name="常规 4 2 2 4 4 2" xfId="3511"/>
    <cellStyle name="标题 2 2 3 4" xfId="3512"/>
    <cellStyle name="货币 2 8" xfId="3513"/>
    <cellStyle name="标题 2 3" xfId="3514"/>
    <cellStyle name="标题 2 3 2 2" xfId="3515"/>
    <cellStyle name="常规 2 3 2 4 5" xfId="3516"/>
    <cellStyle name="标题 2 3 2 2 2" xfId="3517"/>
    <cellStyle name="标题 2 3 2 3" xfId="3518"/>
    <cellStyle name="标题 2 3 3" xfId="3519"/>
    <cellStyle name="标题 2 3 3 2" xfId="3520"/>
    <cellStyle name="标题 2 3 4" xfId="3521"/>
    <cellStyle name="标题 2 4" xfId="3522"/>
    <cellStyle name="标题 2 4 2" xfId="3523"/>
    <cellStyle name="常规 13 2 5" xfId="3524"/>
    <cellStyle name="标题 2 5" xfId="3525"/>
    <cellStyle name="标题 2 6" xfId="3526"/>
    <cellStyle name="常规 4 2 2 2 3 2" xfId="3527"/>
    <cellStyle name="标题 2 6 2" xfId="3528"/>
    <cellStyle name="标题 2 7" xfId="3529"/>
    <cellStyle name="标题 3 2" xfId="3530"/>
    <cellStyle name="标题 3 2 2" xfId="3531"/>
    <cellStyle name="好 5" xfId="3532"/>
    <cellStyle name="标题 3 2 2 2" xfId="3533"/>
    <cellStyle name="常规 57" xfId="3534"/>
    <cellStyle name="常规 62" xfId="3535"/>
    <cellStyle name="好 5 2" xfId="3536"/>
    <cellStyle name="后继超级链接 4" xfId="3537"/>
    <cellStyle name="标题 3 2 2 3" xfId="3538"/>
    <cellStyle name="常规 58" xfId="3539"/>
    <cellStyle name="常规 63" xfId="3540"/>
    <cellStyle name="好 5 3" xfId="3541"/>
    <cellStyle name="后继超级链接 5" xfId="3542"/>
    <cellStyle name="标题 3 2 3" xfId="3543"/>
    <cellStyle name="好 6" xfId="3544"/>
    <cellStyle name="标题 3 2 3 3" xfId="3545"/>
    <cellStyle name="好 6 3" xfId="3546"/>
    <cellStyle name="标题 3 2 3 4" xfId="3547"/>
    <cellStyle name="标题 3 2 4" xfId="3548"/>
    <cellStyle name="好 7" xfId="3549"/>
    <cellStyle name="标题 3 2 4 2" xfId="3550"/>
    <cellStyle name="好 7 2" xfId="3551"/>
    <cellStyle name="标题 3 2 5" xfId="3552"/>
    <cellStyle name="好 8" xfId="3553"/>
    <cellStyle name="标题 3 3" xfId="3554"/>
    <cellStyle name="标题 3 3 2" xfId="3555"/>
    <cellStyle name="标题 3 3 3" xfId="3556"/>
    <cellStyle name="标题 3 3 4" xfId="3557"/>
    <cellStyle name="标题 3 4" xfId="3558"/>
    <cellStyle name="标题 3 4 2" xfId="3559"/>
    <cellStyle name="标题 3 5" xfId="3560"/>
    <cellStyle name="标题 3 5 2" xfId="3561"/>
    <cellStyle name="标题 3 5 3" xfId="3562"/>
    <cellStyle name="烹拳_laroux" xfId="3563"/>
    <cellStyle name="标题 3 6" xfId="3564"/>
    <cellStyle name="常规 4 2 2 2 4 2" xfId="3565"/>
    <cellStyle name="标题 3 6 2" xfId="3566"/>
    <cellStyle name="标题 3 7" xfId="3567"/>
    <cellStyle name="标题 3 8" xfId="3568"/>
    <cellStyle name="千位分隔 3 2" xfId="3569"/>
    <cellStyle name="标题 4 2 2" xfId="3570"/>
    <cellStyle name="千位分隔 3 2 2" xfId="3571"/>
    <cellStyle name="标题 4 2 2 2" xfId="3572"/>
    <cellStyle name="强调文字颜色 3 2 5" xfId="3573"/>
    <cellStyle name="千位分隔 3 2 2 2" xfId="3574"/>
    <cellStyle name="标题 4 2 2 2 2" xfId="3575"/>
    <cellStyle name="千位分隔 3 2 3" xfId="3576"/>
    <cellStyle name="标题 4 2 2 3" xfId="3577"/>
    <cellStyle name="千位分隔 3 3" xfId="3578"/>
    <cellStyle name="标题 4 2 3" xfId="3579"/>
    <cellStyle name="千位分隔 3 3 2" xfId="3580"/>
    <cellStyle name="标题 4 2 3 2" xfId="3581"/>
    <cellStyle name="强调文字颜色 4 2 5" xfId="3582"/>
    <cellStyle name="千位分隔 3 3 2 2" xfId="3583"/>
    <cellStyle name="标题 4 2 3 2 2" xfId="3584"/>
    <cellStyle name="千位分隔 3 3 3" xfId="3585"/>
    <cellStyle name="标题 4 2 3 3" xfId="3586"/>
    <cellStyle name="千位分隔 3 4" xfId="3587"/>
    <cellStyle name="标题 4 2 4" xfId="3588"/>
    <cellStyle name="输出 6" xfId="3589"/>
    <cellStyle name="千位分隔 3 4 2" xfId="3590"/>
    <cellStyle name="标题 4 2 4 2" xfId="3591"/>
    <cellStyle name="千位分隔 3 5" xfId="3592"/>
    <cellStyle name="标题 4 2 5" xfId="3593"/>
    <cellStyle name="标题 4 2_2015财政决算公开" xfId="3594"/>
    <cellStyle name="千位分隔 4" xfId="3595"/>
    <cellStyle name="标题 4 3" xfId="3596"/>
    <cellStyle name="千位分隔 4 2" xfId="3597"/>
    <cellStyle name="标题 4 3 2" xfId="3598"/>
    <cellStyle name="千位分隔 4 2 2" xfId="3599"/>
    <cellStyle name="标题 4 3 2 2" xfId="3600"/>
    <cellStyle name="强调文字颜色 2 3 4" xfId="3601"/>
    <cellStyle name="好 2 2 2 3" xfId="3602"/>
    <cellStyle name="千位分隔 4 2 2 2" xfId="3603"/>
    <cellStyle name="标题 4 3 2 2 2" xfId="3604"/>
    <cellStyle name="常规 4 2 6" xfId="3605"/>
    <cellStyle name="强调文字颜色 1 2 5 2" xfId="3606"/>
    <cellStyle name="千位分隔 4 2 3" xfId="3607"/>
    <cellStyle name="标题 4 3 2 3" xfId="3608"/>
    <cellStyle name="千位分隔 4 3" xfId="3609"/>
    <cellStyle name="标题 4 3 3" xfId="3610"/>
    <cellStyle name="千位分隔 4 3 2" xfId="3611"/>
    <cellStyle name="标题 4 3 3 2" xfId="3612"/>
    <cellStyle name="千位分隔 4 4" xfId="3613"/>
    <cellStyle name="标题 4 3 4" xfId="3614"/>
    <cellStyle name="常规 2 2_2015财政决算公开" xfId="3615"/>
    <cellStyle name="标题 5 2 2" xfId="3616"/>
    <cellStyle name="标题 5 2 2 2" xfId="3617"/>
    <cellStyle name="常规 2 3 5" xfId="3618"/>
    <cellStyle name="标题 5 2 2 2 2" xfId="3619"/>
    <cellStyle name="常规 2 3 5 2" xfId="3620"/>
    <cellStyle name="标题 5 2 2 2 3" xfId="3621"/>
    <cellStyle name="常规 2 3 5 3" xfId="3622"/>
    <cellStyle name="标题 5 2 2 2_2015财政决算公开" xfId="3623"/>
    <cellStyle name="标题 5 2 2_2015财政决算公开" xfId="3624"/>
    <cellStyle name="常规 2 3 3 4 2" xfId="3625"/>
    <cellStyle name="标题 5 2 3" xfId="3626"/>
    <cellStyle name="标题 5 2 3 2" xfId="3627"/>
    <cellStyle name="常规 2 4 5" xfId="3628"/>
    <cellStyle name="标题 5 2 3 2 2" xfId="3629"/>
    <cellStyle name="常规 2 4 5 2" xfId="3630"/>
    <cellStyle name="标题 5 2 4" xfId="3631"/>
    <cellStyle name="标题 5 2 5" xfId="3632"/>
    <cellStyle name="标题 5 2 6" xfId="3633"/>
    <cellStyle name="标题 5 3" xfId="3634"/>
    <cellStyle name="标题 5 3 5" xfId="3635"/>
    <cellStyle name="标题 5 3_2015财政决算公开" xfId="3636"/>
    <cellStyle name="链接单元格 6" xfId="3637"/>
    <cellStyle name="标题 5_2015财政决算公开" xfId="3638"/>
    <cellStyle name="标题 6 2" xfId="3639"/>
    <cellStyle name="标题 7" xfId="3640"/>
    <cellStyle name="标题 7 2" xfId="3641"/>
    <cellStyle name="标题 9" xfId="3642"/>
    <cellStyle name="表标题" xfId="3643"/>
    <cellStyle name="超级链接 2 2 2 2" xfId="3644"/>
    <cellStyle name="表标题 2" xfId="3645"/>
    <cellStyle name="常规_内15福建1_新 2" xfId="3646"/>
    <cellStyle name="表标题 2 2" xfId="3647"/>
    <cellStyle name="表标题 2 2 2 2" xfId="3648"/>
    <cellStyle name="表标题 2 2 3" xfId="3649"/>
    <cellStyle name="表标题 2 3" xfId="3650"/>
    <cellStyle name="表标题 2 4" xfId="3651"/>
    <cellStyle name="强调文字颜色 3 2 6" xfId="3652"/>
    <cellStyle name="千位分隔 3 2 2 3" xfId="3653"/>
    <cellStyle name="表标题 3 2" xfId="3654"/>
    <cellStyle name="强调文字颜色 3 2 7" xfId="3655"/>
    <cellStyle name="千位分隔 3 2 2 4" xfId="3656"/>
    <cellStyle name="表标题 3 3" xfId="3657"/>
    <cellStyle name="表标题 4" xfId="3658"/>
    <cellStyle name="千位分隔 3 2 3 3" xfId="3659"/>
    <cellStyle name="表标题 4 2" xfId="3660"/>
    <cellStyle name="差 2" xfId="3661"/>
    <cellStyle name="解释性文本 5" xfId="3662"/>
    <cellStyle name="差 2 2" xfId="3663"/>
    <cellStyle name="解释性文本 5 2" xfId="3664"/>
    <cellStyle name="差 2 4" xfId="3665"/>
    <cellStyle name="差 2 5" xfId="3666"/>
    <cellStyle name="差 2_2015财政决算公开" xfId="3667"/>
    <cellStyle name="差 3" xfId="3668"/>
    <cellStyle name="解释性文本 6" xfId="3669"/>
    <cellStyle name="差 3 3" xfId="3670"/>
    <cellStyle name="差 3 4" xfId="3671"/>
    <cellStyle name="差 3 5" xfId="3672"/>
    <cellStyle name="差 4 2" xfId="3673"/>
    <cellStyle name="差 4 3" xfId="3674"/>
    <cellStyle name="差 4 4" xfId="3675"/>
    <cellStyle name="差 5" xfId="3676"/>
    <cellStyle name="差 5 2" xfId="3677"/>
    <cellStyle name="差 5 2 2" xfId="3678"/>
    <cellStyle name="差 5 2 2 2" xfId="3679"/>
    <cellStyle name="差 5 3" xfId="3680"/>
    <cellStyle name="差 5 3 2" xfId="3681"/>
    <cellStyle name="差 5 4" xfId="3682"/>
    <cellStyle name="差 6" xfId="3683"/>
    <cellStyle name="差 6 2" xfId="3684"/>
    <cellStyle name="差 6 2 2" xfId="3685"/>
    <cellStyle name="差 6 3" xfId="3686"/>
    <cellStyle name="差_出版署2010年度中央部门决算草案" xfId="3687"/>
    <cellStyle name="差_司法部2010年度中央部门决算（草案）报" xfId="3688"/>
    <cellStyle name="常规 10 2" xfId="3689"/>
    <cellStyle name="常规 10 2 2" xfId="3690"/>
    <cellStyle name="常规 10 2 2 3" xfId="3691"/>
    <cellStyle name="常规 10 2 2_2015财政决算公开" xfId="3692"/>
    <cellStyle name="常规 10 2 3 2" xfId="3693"/>
    <cellStyle name="强调文字颜色 1 3 2 2 2" xfId="3694"/>
    <cellStyle name="常规 10 2 4" xfId="3695"/>
    <cellStyle name="常规 10 3 2 2" xfId="3696"/>
    <cellStyle name="常规 10 3 3" xfId="3697"/>
    <cellStyle name="常规 10 4" xfId="3698"/>
    <cellStyle name="货币 2 3 2 2" xfId="3699"/>
    <cellStyle name="常规 10 4 2" xfId="3700"/>
    <cellStyle name="货币 2 3 2 2 2" xfId="3701"/>
    <cellStyle name="常规 10 5" xfId="3702"/>
    <cellStyle name="汇总 3 3 2" xfId="3703"/>
    <cellStyle name="货币 2 3 2 3" xfId="3704"/>
    <cellStyle name="常规 10 6" xfId="3705"/>
    <cellStyle name="货币 2 3 2 4" xfId="3706"/>
    <cellStyle name="警告文本 3 3 2" xfId="3707"/>
    <cellStyle name="常规 10_2015财政决算公开" xfId="3708"/>
    <cellStyle name="常规 2 4 2 2 3 2" xfId="3709"/>
    <cellStyle name="常规 11" xfId="3710"/>
    <cellStyle name="常规 11 2 2 2 2" xfId="3711"/>
    <cellStyle name="常规 11 2 2 3" xfId="3712"/>
    <cellStyle name="货币 4 7 2" xfId="3713"/>
    <cellStyle name="常规 11_报 预算   行政政法处(1)" xfId="3714"/>
    <cellStyle name="常规 12" xfId="3715"/>
    <cellStyle name="好 4 2" xfId="3716"/>
    <cellStyle name="常规 12 2 2 2 2 2" xfId="3717"/>
    <cellStyle name="注释 5 4" xfId="3718"/>
    <cellStyle name="常规 69" xfId="3719"/>
    <cellStyle name="常规 74" xfId="3720"/>
    <cellStyle name="常规 12 2 2 2_2015财政决算公开" xfId="3721"/>
    <cellStyle name="检查单元格 2 3 5" xfId="3722"/>
    <cellStyle name="常规 12 2 2 3" xfId="3723"/>
    <cellStyle name="常规 12 2 2 3 2" xfId="3724"/>
    <cellStyle name="常规 12 2 2 4" xfId="3725"/>
    <cellStyle name="常规 12 2 2 5" xfId="3726"/>
    <cellStyle name="常规 12 2 3 3" xfId="3727"/>
    <cellStyle name="常规 12 2 3_2015财政决算公开" xfId="3728"/>
    <cellStyle name="常规 12 2 4 2" xfId="3729"/>
    <cellStyle name="常规 12 4 2 2" xfId="3730"/>
    <cellStyle name="常规 12 4 3" xfId="3731"/>
    <cellStyle name="常规 12 4_2015财政决算公开" xfId="3732"/>
    <cellStyle name="常规 2 3 2 3 3" xfId="3733"/>
    <cellStyle name="常规 12 7" xfId="3734"/>
    <cellStyle name="货币 2 3 4 5" xfId="3735"/>
    <cellStyle name="强调文字颜色 1 3 2 2" xfId="3736"/>
    <cellStyle name="常规 12_2015财政决算公开" xfId="3737"/>
    <cellStyle name="常规 13" xfId="3738"/>
    <cellStyle name="好 4 3" xfId="3739"/>
    <cellStyle name="注释 3 2 4" xfId="3740"/>
    <cellStyle name="常规 13 2 2 3" xfId="3741"/>
    <cellStyle name="常规 2 2 2 2 3 2 2" xfId="3742"/>
    <cellStyle name="货币 2 2 9 2" xfId="3743"/>
    <cellStyle name="常规 13 2 2_2015财政决算公开" xfId="3744"/>
    <cellStyle name="常规 14 2" xfId="3745"/>
    <cellStyle name="常规 14 2 2" xfId="3746"/>
    <cellStyle name="常规 14 3" xfId="3747"/>
    <cellStyle name="常规 14 3 2" xfId="3748"/>
    <cellStyle name="常规 14 4" xfId="3749"/>
    <cellStyle name="货币 2 3 6 2" xfId="3750"/>
    <cellStyle name="常规 14 4 2" xfId="3751"/>
    <cellStyle name="常规 14_2015财政决算公开" xfId="3752"/>
    <cellStyle name="常规 15_2015财政决算公开" xfId="3753"/>
    <cellStyle name="常规 2 3 2 2 5 2" xfId="3754"/>
    <cellStyle name="常规 16_2015财政决算公开" xfId="3755"/>
    <cellStyle name="注释 4 2 2 2" xfId="3756"/>
    <cellStyle name="常规 17 2 2" xfId="3757"/>
    <cellStyle name="常规 22 2 2" xfId="3758"/>
    <cellStyle name="注释 4 4" xfId="3759"/>
    <cellStyle name="常规 19" xfId="3760"/>
    <cellStyle name="常规 24" xfId="3761"/>
    <cellStyle name="常规 19 2" xfId="3762"/>
    <cellStyle name="常规 24 2" xfId="3763"/>
    <cellStyle name="常规 19 2 2" xfId="3764"/>
    <cellStyle name="常规 24 2 2" xfId="3765"/>
    <cellStyle name="常规 19_2015财政决算公开" xfId="3766"/>
    <cellStyle name="常规 3_收入总表2 2" xfId="3767"/>
    <cellStyle name="常规 2" xfId="3768"/>
    <cellStyle name="强调文字颜色 3 3" xfId="3769"/>
    <cellStyle name="常规 2 10" xfId="3770"/>
    <cellStyle name="常规 2 2 2 6 3" xfId="3771"/>
    <cellStyle name="货币 4 2 4 3 2" xfId="3772"/>
    <cellStyle name="强调文字颜色 3 4" xfId="3773"/>
    <cellStyle name="常规 2 11" xfId="3774"/>
    <cellStyle name="常规 2 2 2 6 4" xfId="3775"/>
    <cellStyle name="常规 2 2 10" xfId="3776"/>
    <cellStyle name="输出 2 3 4" xfId="3777"/>
    <cellStyle name="常规 2 2 2" xfId="3778"/>
    <cellStyle name="常规 2 4 3 5" xfId="3779"/>
    <cellStyle name="常规 2 2 2 10" xfId="3780"/>
    <cellStyle name="常规 2 2 2 2" xfId="3781"/>
    <cellStyle name="常规 2 4 3 5 2" xfId="3782"/>
    <cellStyle name="注释 2 2 4" xfId="3783"/>
    <cellStyle name="常规 2 2 2 2 2 2 2" xfId="3784"/>
    <cellStyle name="常规 2 2 2 2 2 3" xfId="3785"/>
    <cellStyle name="注释 2 3 4" xfId="3786"/>
    <cellStyle name="常规 2 2 2 2 2 3 2" xfId="3787"/>
    <cellStyle name="常规 2 3 2 2 6" xfId="3788"/>
    <cellStyle name="常规 2 2 2 2 2 4 2" xfId="3789"/>
    <cellStyle name="常规 2 2 2 2 2 5" xfId="3790"/>
    <cellStyle name="常规 2 2 2 2 2_2015财政决算公开" xfId="3791"/>
    <cellStyle name="常规 2 2 2 2 3" xfId="3792"/>
    <cellStyle name="常规 2 2 2 2 3 2" xfId="3793"/>
    <cellStyle name="货币 2 2 9" xfId="3794"/>
    <cellStyle name="常规 2 2 2 2 3 3" xfId="3795"/>
    <cellStyle name="常规 2 2 2 2 3 3 2" xfId="3796"/>
    <cellStyle name="常规 2 2 2 2 3 4" xfId="3797"/>
    <cellStyle name="常规 2 2 2 2 4 2" xfId="3798"/>
    <cellStyle name="常规 2 2 2 2 4 2 2" xfId="3799"/>
    <cellStyle name="常规 2 2 2 2 4 3 2" xfId="3800"/>
    <cellStyle name="常规 2 2 2 2 4 4" xfId="3801"/>
    <cellStyle name="常规 2 2 2 2 4 4 2" xfId="3802"/>
    <cellStyle name="常规 2 2 2 2 4 5" xfId="3803"/>
    <cellStyle name="常规 2 2 2 2 6" xfId="3804"/>
    <cellStyle name="常规 2 2 2 2 7" xfId="3805"/>
    <cellStyle name="常规 2 2 2 2 8" xfId="3806"/>
    <cellStyle name="常规 2 2 2 3" xfId="3807"/>
    <cellStyle name="常规 2 2 2 3 2" xfId="3808"/>
    <cellStyle name="常规 2 2 2 3 2 2" xfId="3809"/>
    <cellStyle name="常规 2 2 2 3 3" xfId="3810"/>
    <cellStyle name="常规 2 2 2 3 3 2" xfId="3811"/>
    <cellStyle name="常规 2 2 2 3 4" xfId="3812"/>
    <cellStyle name="货币 4 5 2 2" xfId="3813"/>
    <cellStyle name="常规 2 2 2 3 4 2" xfId="3814"/>
    <cellStyle name="常规 2 2 2 3_2015财政决算公开" xfId="3815"/>
    <cellStyle name="强调文字颜色 1 4" xfId="3816"/>
    <cellStyle name="常规 2 2 2 4 4" xfId="3817"/>
    <cellStyle name="货币 4 5 3 2" xfId="3818"/>
    <cellStyle name="强调文字颜色 1 4 2" xfId="3819"/>
    <cellStyle name="常规 2 2 2 4 4 2" xfId="3820"/>
    <cellStyle name="强调文字颜色 2 2 2" xfId="3821"/>
    <cellStyle name="输出 3 2 2 3" xfId="3822"/>
    <cellStyle name="常规 2 2 2 5 2 2" xfId="3823"/>
    <cellStyle name="强调文字颜色 2 3" xfId="3824"/>
    <cellStyle name="常规 2 2 2 5 3" xfId="3825"/>
    <cellStyle name="货币 4 2 4 2 2" xfId="3826"/>
    <cellStyle name="强调文字颜色 2 4" xfId="3827"/>
    <cellStyle name="常规 2 2 2 5 4" xfId="3828"/>
    <cellStyle name="强调文字颜色 3 2" xfId="3829"/>
    <cellStyle name="千位分隔 2 2 4 2 2" xfId="3830"/>
    <cellStyle name="常规 2 2 2 6 2" xfId="3831"/>
    <cellStyle name="强调文字颜色 3 2 2" xfId="3832"/>
    <cellStyle name="常规 2 2 2 6 2 2" xfId="3833"/>
    <cellStyle name="强调文字颜色 3 3 2" xfId="3834"/>
    <cellStyle name="常规 2 2 2 6 3 2" xfId="3835"/>
    <cellStyle name="强调文字颜色 3 4 2" xfId="3836"/>
    <cellStyle name="常规 2 2 2 6 4 2" xfId="3837"/>
    <cellStyle name="常规 3 2 2 3" xfId="3838"/>
    <cellStyle name="强调文字颜色 3 5" xfId="3839"/>
    <cellStyle name="常规 2 2 2 6 5" xfId="3840"/>
    <cellStyle name="常规 2 2 2 6_2015财政决算公开" xfId="3841"/>
    <cellStyle name="货币 3 4 3" xfId="3842"/>
    <cellStyle name="强调文字颜色 4 2" xfId="3843"/>
    <cellStyle name="千位分隔 2 2 4 3 2" xfId="3844"/>
    <cellStyle name="常规 2 2 2 7 2" xfId="3845"/>
    <cellStyle name="输出 2 3 5" xfId="3846"/>
    <cellStyle name="常规 2 2 3" xfId="3847"/>
    <cellStyle name="常规 2 2 3 4 2 2" xfId="3848"/>
    <cellStyle name="常规 2 4 3 6" xfId="3849"/>
    <cellStyle name="常规 2 2 3 2" xfId="3850"/>
    <cellStyle name="常规 2 2 3 2 2" xfId="3851"/>
    <cellStyle name="常规 2 2 3 2 3" xfId="3852"/>
    <cellStyle name="常规 2 2 3 2 3 2" xfId="3853"/>
    <cellStyle name="常规 2 2 3 2 4 2" xfId="3854"/>
    <cellStyle name="常规 2 2 3 3" xfId="3855"/>
    <cellStyle name="常规 2 2 3 3 2" xfId="3856"/>
    <cellStyle name="常规 2 2 3 3 2 2" xfId="3857"/>
    <cellStyle name="千位分隔 2 3 5 2" xfId="3858"/>
    <cellStyle name="常规 2 3 3 6" xfId="3859"/>
    <cellStyle name="常规 2 2 3 3 3" xfId="3860"/>
    <cellStyle name="常规 2 2 3 3 3 2" xfId="3861"/>
    <cellStyle name="常规 2 3 4 6" xfId="3862"/>
    <cellStyle name="常规 2 2 3 3 4" xfId="3863"/>
    <cellStyle name="货币 4 6 2 2" xfId="3864"/>
    <cellStyle name="常规 2 2 3 4 3" xfId="3865"/>
    <cellStyle name="常规 2 2 3 4 3 2" xfId="3866"/>
    <cellStyle name="常规 2 3 3" xfId="3867"/>
    <cellStyle name="常规 2 4 4 6" xfId="3868"/>
    <cellStyle name="常规 2 2 3 5 2" xfId="3869"/>
    <cellStyle name="常规 2 2 3 6 2" xfId="3870"/>
    <cellStyle name="常规 2 2 3 7" xfId="3871"/>
    <cellStyle name="常规 2 2 4" xfId="3872"/>
    <cellStyle name="常规 2 4 3 7" xfId="3873"/>
    <cellStyle name="常规 2 2 4 2" xfId="3874"/>
    <cellStyle name="常规 2 2 4 2 2" xfId="3875"/>
    <cellStyle name="常规 2 2 4 3" xfId="3876"/>
    <cellStyle name="常规 2 2 4 3 2" xfId="3877"/>
    <cellStyle name="常规 2 2 4 4 2" xfId="3878"/>
    <cellStyle name="常规 2 2 4 5" xfId="3879"/>
    <cellStyle name="常规 2 2 5" xfId="3880"/>
    <cellStyle name="常规 2 2 5 2" xfId="3881"/>
    <cellStyle name="常规 2 2 5 2 2" xfId="3882"/>
    <cellStyle name="常规 2 2 5 3" xfId="3883"/>
    <cellStyle name="常规 2 2 5 3 2" xfId="3884"/>
    <cellStyle name="常规 2 2 5 4" xfId="3885"/>
    <cellStyle name="常规 2 2 5 4 2" xfId="3886"/>
    <cellStyle name="常规 2 2 5 5" xfId="3887"/>
    <cellStyle name="常规 2 2 7 3 2" xfId="3888"/>
    <cellStyle name="汇总 4 2" xfId="3889"/>
    <cellStyle name="常规 2 2 9 2" xfId="3890"/>
    <cellStyle name="常规 2 3 11" xfId="3891"/>
    <cellStyle name="常规 2 3 2" xfId="3892"/>
    <cellStyle name="常规 2 4 4 5" xfId="3893"/>
    <cellStyle name="常规 2 3 2 2" xfId="3894"/>
    <cellStyle name="常规 2 3 2 2 2" xfId="3895"/>
    <cellStyle name="常规 2 3 2 2 2 2" xfId="3896"/>
    <cellStyle name="常规 2 3 2 2 3" xfId="3897"/>
    <cellStyle name="常规 2 3 2 2 3 2" xfId="3898"/>
    <cellStyle name="注释 2 3 2 2" xfId="3899"/>
    <cellStyle name="常规 2 3 2 2 4 2" xfId="3900"/>
    <cellStyle name="常规 2 3 2 2 7" xfId="3901"/>
    <cellStyle name="常规 2 3 2 3" xfId="3902"/>
    <cellStyle name="常规_本级" xfId="3903"/>
    <cellStyle name="常规 2 3 2 3 2" xfId="3904"/>
    <cellStyle name="常规 2 3 2 3 2 2" xfId="3905"/>
    <cellStyle name="注释 2 4 2" xfId="3906"/>
    <cellStyle name="常规 2 3 2 3 4" xfId="3907"/>
    <cellStyle name="常规 2 3 2 4 2 2" xfId="3908"/>
    <cellStyle name="常规 2 3 2 4 3" xfId="3909"/>
    <cellStyle name="常规 2 3 2 4 3 2" xfId="3910"/>
    <cellStyle name="常规 2 3 2 4 4" xfId="3911"/>
    <cellStyle name="常规 2 3 2 4 4 2" xfId="3912"/>
    <cellStyle name="常规 2 3 2 5 2" xfId="3913"/>
    <cellStyle name="千位分隔 2 3 4 2" xfId="3914"/>
    <cellStyle name="常规 2 3 2 6" xfId="3915"/>
    <cellStyle name="常规 2 3 2 6 2" xfId="3916"/>
    <cellStyle name="常规 2 3 2 7" xfId="3917"/>
    <cellStyle name="常规 2 3 2 7 2" xfId="3918"/>
    <cellStyle name="常规 2 3 2 8" xfId="3919"/>
    <cellStyle name="常规 2 3 3 2 2" xfId="3920"/>
    <cellStyle name="常规 2 3 3 3" xfId="3921"/>
    <cellStyle name="常规 2 3 3 3 2" xfId="3922"/>
    <cellStyle name="常规 2 3 3 5" xfId="3923"/>
    <cellStyle name="常规 2 3 3 5 2" xfId="3924"/>
    <cellStyle name="常规 2 3 3 7" xfId="3925"/>
    <cellStyle name="常规 2 3 4" xfId="3926"/>
    <cellStyle name="常规 2 3 4 2" xfId="3927"/>
    <cellStyle name="常规 2 3 4 3" xfId="3928"/>
    <cellStyle name="常规 2 3 4 4" xfId="3929"/>
    <cellStyle name="常规 2 3 4 5" xfId="3930"/>
    <cellStyle name="常规 2 3 5 4" xfId="3931"/>
    <cellStyle name="常规 2 4" xfId="3932"/>
    <cellStyle name="常规 2 4 10 2" xfId="3933"/>
    <cellStyle name="常规 2 4 11" xfId="3934"/>
    <cellStyle name="常规 2 4 2" xfId="3935"/>
    <cellStyle name="常规 2 4 2 2" xfId="3936"/>
    <cellStyle name="常规 2 4 2 2 2" xfId="3937"/>
    <cellStyle name="常规 2 4 2 2 2 2" xfId="3938"/>
    <cellStyle name="常规 2 4 2 2 3" xfId="3939"/>
    <cellStyle name="常规 2 4 2 2 4" xfId="3940"/>
    <cellStyle name="常规 2 4 2 2 5 2" xfId="3941"/>
    <cellStyle name="常规 2 4 2 2 6" xfId="3942"/>
    <cellStyle name="常规 2 4 2 2 7" xfId="3943"/>
    <cellStyle name="常规 2 4 2 3" xfId="3944"/>
    <cellStyle name="常规 2 4 2 3 2 2" xfId="3945"/>
    <cellStyle name="输出 2 2 2 2 2" xfId="3946"/>
    <cellStyle name="常规 7 2 3 3" xfId="3947"/>
    <cellStyle name="常规 2 4 2 3 3 2" xfId="3948"/>
    <cellStyle name="常规 2 4 2 3 4" xfId="3949"/>
    <cellStyle name="常规 2 4 2 3 5" xfId="3950"/>
    <cellStyle name="常规 2 4 2 6" xfId="3951"/>
    <cellStyle name="常规 2 4 2 7" xfId="3952"/>
    <cellStyle name="常规 2 4 3 2 2" xfId="3953"/>
    <cellStyle name="常规 2 4 3 3" xfId="3954"/>
    <cellStyle name="常规 2 4 3 3 2" xfId="3955"/>
    <cellStyle name="常规 2 4 3 4 2" xfId="3956"/>
    <cellStyle name="常规 2 4 4 2" xfId="3957"/>
    <cellStyle name="常规 2 4 4 2 2" xfId="3958"/>
    <cellStyle name="常规 2 4 4 3" xfId="3959"/>
    <cellStyle name="常规 2 4 4 3 2" xfId="3960"/>
    <cellStyle name="常规 2 4 4 4" xfId="3961"/>
    <cellStyle name="常规 2 4 4 4 2" xfId="3962"/>
    <cellStyle name="常规 2 4 5 3" xfId="3963"/>
    <cellStyle name="常规 2 4 5 4" xfId="3964"/>
    <cellStyle name="小数 5" xfId="3965"/>
    <cellStyle name="常规 2 5 2 3" xfId="3966"/>
    <cellStyle name="检查单元格 7" xfId="3967"/>
    <cellStyle name="常规 2 5 2 5" xfId="3968"/>
    <cellStyle name="检查单元格 9" xfId="3969"/>
    <cellStyle name="常规 2 5 3 2" xfId="3970"/>
    <cellStyle name="常规 2 5 3 3" xfId="3971"/>
    <cellStyle name="常规 2 5 4 2" xfId="3972"/>
    <cellStyle name="常规 2 5 4 3" xfId="3973"/>
    <cellStyle name="常规 2 6" xfId="3974"/>
    <cellStyle name="常规 2 6 2" xfId="3975"/>
    <cellStyle name="常规 2 6 2 2" xfId="3976"/>
    <cellStyle name="常规 2 6 4" xfId="3977"/>
    <cellStyle name="货币 2 2 3 3 2" xfId="3978"/>
    <cellStyle name="常规 2 7" xfId="3979"/>
    <cellStyle name="常规 2 7 3" xfId="3980"/>
    <cellStyle name="输入 2" xfId="3981"/>
    <cellStyle name="常规 2 8" xfId="3982"/>
    <cellStyle name="输入 2 2" xfId="3983"/>
    <cellStyle name="常规 2 8 2" xfId="3984"/>
    <cellStyle name="常规 27 2 2" xfId="3985"/>
    <cellStyle name="常规 27 3" xfId="3986"/>
    <cellStyle name="常规 29" xfId="3987"/>
    <cellStyle name="常规 34" xfId="3988"/>
    <cellStyle name="常规 29 2" xfId="3989"/>
    <cellStyle name="注释 10" xfId="3990"/>
    <cellStyle name="输出 4 2" xfId="3991"/>
    <cellStyle name="常规 3" xfId="3992"/>
    <cellStyle name="常规 3 10" xfId="3993"/>
    <cellStyle name="常规 3 11" xfId="3994"/>
    <cellStyle name="输出 4 2 2" xfId="3995"/>
    <cellStyle name="常规 3 2" xfId="3996"/>
    <cellStyle name="常规 3 2 2 2" xfId="3997"/>
    <cellStyle name="常规 3 2 2 2 2" xfId="3998"/>
    <cellStyle name="强调文字颜色 3 4 2 2" xfId="3999"/>
    <cellStyle name="常规 3 2 2 3 2" xfId="4000"/>
    <cellStyle name="千位分隔 3 2 4 2" xfId="4001"/>
    <cellStyle name="常规 3 2 2 6" xfId="4002"/>
    <cellStyle name="千位分隔 3 2 4 2 2" xfId="4003"/>
    <cellStyle name="常规 3 2 2 6 2" xfId="4004"/>
    <cellStyle name="常规 3 2 3 2" xfId="4005"/>
    <cellStyle name="强调文字颜色 3 5 2" xfId="4006"/>
    <cellStyle name="常规 3 2 3 3" xfId="4007"/>
    <cellStyle name="常规 3 2 4" xfId="4008"/>
    <cellStyle name="强调文字颜色 3 6 2" xfId="4009"/>
    <cellStyle name="常规 3 2 4 3" xfId="4010"/>
    <cellStyle name="强调文字颜色 3 6 2 2" xfId="4011"/>
    <cellStyle name="常规 3 2 4 3 2" xfId="4012"/>
    <cellStyle name="强调文字颜色 3 6 3" xfId="4013"/>
    <cellStyle name="常规 3 2 4 4" xfId="4014"/>
    <cellStyle name="常规 3 2 4 4 2" xfId="4015"/>
    <cellStyle name="输出 4 2 3" xfId="4016"/>
    <cellStyle name="常规 3 3" xfId="4017"/>
    <cellStyle name="常规 3 3 2" xfId="4018"/>
    <cellStyle name="常规 3 3 3" xfId="4019"/>
    <cellStyle name="常规 3 3 4" xfId="4020"/>
    <cellStyle name="好 3 2 2 2" xfId="4021"/>
    <cellStyle name="常规 3 4 2 2" xfId="4022"/>
    <cellStyle name="汇总 2 3 4" xfId="4023"/>
    <cellStyle name="货币 2 2 2 5" xfId="4024"/>
    <cellStyle name="常规 3 4 3 2" xfId="4025"/>
    <cellStyle name="货币 2 2 3 5" xfId="4026"/>
    <cellStyle name="常规 3 4 4" xfId="4027"/>
    <cellStyle name="好 3 2 3 2" xfId="4028"/>
    <cellStyle name="常规 3 5" xfId="4029"/>
    <cellStyle name="常规 3 5 3" xfId="4030"/>
    <cellStyle name="常规 3 5 3 2" xfId="4031"/>
    <cellStyle name="常规 3 5 4" xfId="4032"/>
    <cellStyle name="货币 2 2 4 2 2" xfId="4033"/>
    <cellStyle name="常规 3 6 2 2" xfId="4034"/>
    <cellStyle name="常规 3 6 3" xfId="4035"/>
    <cellStyle name="常规 3 6 3 2" xfId="4036"/>
    <cellStyle name="常规 3 6 4" xfId="4037"/>
    <cellStyle name="货币 2 2 4 3 2" xfId="4038"/>
    <cellStyle name="常规 3 6 5" xfId="4039"/>
    <cellStyle name="常规 3 7" xfId="4040"/>
    <cellStyle name="常规 3 7 2" xfId="4041"/>
    <cellStyle name="常规 3 7 2 2" xfId="4042"/>
    <cellStyle name="常规 3 7 3 2" xfId="4043"/>
    <cellStyle name="常规 3 7 4" xfId="4044"/>
    <cellStyle name="货币 2 2 4 4 2" xfId="4045"/>
    <cellStyle name="常规 3 8" xfId="4046"/>
    <cellStyle name="强调文字颜色 2 3 3 2" xfId="4047"/>
    <cellStyle name="好 2 2 2 2 2" xfId="4048"/>
    <cellStyle name="常规 3 8 2" xfId="4049"/>
    <cellStyle name="常规 3 9 2" xfId="4050"/>
    <cellStyle name="常规 3_收入总表2" xfId="4051"/>
    <cellStyle name="输出 4 3" xfId="4052"/>
    <cellStyle name="常规 4" xfId="4053"/>
    <cellStyle name="输出 4 3 2" xfId="4054"/>
    <cellStyle name="常规 4 2" xfId="4055"/>
    <cellStyle name="常规 4 2 10" xfId="4056"/>
    <cellStyle name="常规 4 2 11" xfId="4057"/>
    <cellStyle name="常规 4 2 2" xfId="4058"/>
    <cellStyle name="常规 4 4" xfId="4059"/>
    <cellStyle name="常规 4 2 2 2" xfId="4060"/>
    <cellStyle name="常规 4 4 2" xfId="4061"/>
    <cellStyle name="常规 6 4" xfId="4062"/>
    <cellStyle name="常规 4 2 2 2 2" xfId="4063"/>
    <cellStyle name="常规 6 4 2" xfId="4064"/>
    <cellStyle name="货币 3 2 2 5" xfId="4065"/>
    <cellStyle name="常规 4 2 2 2 3" xfId="4066"/>
    <cellStyle name="常规 6 4 3" xfId="4067"/>
    <cellStyle name="常规 4 2 2 2 5" xfId="4068"/>
    <cellStyle name="千位分隔 4 4 4 2" xfId="4069"/>
    <cellStyle name="常规 4 2 2 2 6" xfId="4070"/>
    <cellStyle name="常规 4 2 2 3 2" xfId="4071"/>
    <cellStyle name="警告文本 2" xfId="4072"/>
    <cellStyle name="霓付 [0]_laroux" xfId="4073"/>
    <cellStyle name="常规 4 2 2 3 3" xfId="4074"/>
    <cellStyle name="警告文本 3" xfId="4075"/>
    <cellStyle name="常规 4 2 2 3 3 2" xfId="4076"/>
    <cellStyle name="警告文本 3 2" xfId="4077"/>
    <cellStyle name="常规 4 2 2 3 4" xfId="4078"/>
    <cellStyle name="警告文本 4" xfId="4079"/>
    <cellStyle name="常规 4 2 2 4 3 2" xfId="4080"/>
    <cellStyle name="常规 4 2 2 4 4" xfId="4081"/>
    <cellStyle name="常规 4 2 2 4 5" xfId="4082"/>
    <cellStyle name="千位分隔 4 2 4 2 2" xfId="4083"/>
    <cellStyle name="常规 4 2 2 6 2" xfId="4084"/>
    <cellStyle name="适中 6" xfId="4085"/>
    <cellStyle name="千位分隔 4 2 4 3 2" xfId="4086"/>
    <cellStyle name="常规 4 2 2 7 2" xfId="4087"/>
    <cellStyle name="常规 4 2 3" xfId="4088"/>
    <cellStyle name="常规 4 5" xfId="4089"/>
    <cellStyle name="常规 4 2 3 2" xfId="4090"/>
    <cellStyle name="常规 4 5 2" xfId="4091"/>
    <cellStyle name="常规 7 4" xfId="4092"/>
    <cellStyle name="常规 4 2 3 3" xfId="4093"/>
    <cellStyle name="常规 4 5 3" xfId="4094"/>
    <cellStyle name="常规 7 5" xfId="4095"/>
    <cellStyle name="常规 4 6" xfId="4096"/>
    <cellStyle name="常规 4 2 4" xfId="4097"/>
    <cellStyle name="常规 8 5" xfId="4098"/>
    <cellStyle name="常规 4 6 3" xfId="4099"/>
    <cellStyle name="常规 4 2 4 3" xfId="4100"/>
    <cellStyle name="常规 4 2 4 3 2" xfId="4101"/>
    <cellStyle name="常规 4 2 4 4 2" xfId="4102"/>
    <cellStyle name="常规 4 2 4 5" xfId="4103"/>
    <cellStyle name="常规 4 7" xfId="4104"/>
    <cellStyle name="常规 4 2 5" xfId="4105"/>
    <cellStyle name="常规 4 2 8" xfId="4106"/>
    <cellStyle name="千位分隔 4 2 2 4" xfId="4107"/>
    <cellStyle name="常规 4 3" xfId="4108"/>
    <cellStyle name="常规 5 4 2" xfId="4109"/>
    <cellStyle name="常规 4 3 2 2" xfId="4110"/>
    <cellStyle name="常规 5 4 3" xfId="4111"/>
    <cellStyle name="常规 4 3 2 3" xfId="4112"/>
    <cellStyle name="常规 5 5" xfId="4113"/>
    <cellStyle name="常规 4 3 3" xfId="4114"/>
    <cellStyle name="常规 5 5 2" xfId="4115"/>
    <cellStyle name="常规 4 3 3 2" xfId="4116"/>
    <cellStyle name="常规 50 2" xfId="4117"/>
    <cellStyle name="常规 45 2" xfId="4118"/>
    <cellStyle name="常规 51" xfId="4119"/>
    <cellStyle name="常规 46" xfId="4120"/>
    <cellStyle name="常规 52" xfId="4121"/>
    <cellStyle name="常规 47" xfId="4122"/>
    <cellStyle name="常规 48 2" xfId="4123"/>
    <cellStyle name="常规 49 2" xfId="4124"/>
    <cellStyle name="常规 5" xfId="4125"/>
    <cellStyle name="输出 4 4" xfId="4126"/>
    <cellStyle name="常规 5 10" xfId="4127"/>
    <cellStyle name="常规 5 2" xfId="4128"/>
    <cellStyle name="常规 5 2 2" xfId="4129"/>
    <cellStyle name="常规 5 2 2 2" xfId="4130"/>
    <cellStyle name="常规 5 2 2 3" xfId="4131"/>
    <cellStyle name="常规 5 2 3" xfId="4132"/>
    <cellStyle name="常规 5 2 3 2" xfId="4133"/>
    <cellStyle name="常规 5 2 3 3" xfId="4134"/>
    <cellStyle name="常规 5 2 3 5" xfId="4135"/>
    <cellStyle name="常规 5 2 4" xfId="4136"/>
    <cellStyle name="常规 5 2 4 2" xfId="4137"/>
    <cellStyle name="常规 5 2 4 3" xfId="4138"/>
    <cellStyle name="常规 5 2 4 3 2" xfId="4139"/>
    <cellStyle name="检查单元格 2 2" xfId="4140"/>
    <cellStyle name="常规 5 2 4 4 2" xfId="4141"/>
    <cellStyle name="检查单元格 3" xfId="4142"/>
    <cellStyle name="强调文字颜色 5 3 2 3 2" xfId="4143"/>
    <cellStyle name="常规 5 2 4 5" xfId="4144"/>
    <cellStyle name="常规 5 2 5" xfId="4145"/>
    <cellStyle name="常规 5 2 5 2" xfId="4146"/>
    <cellStyle name="常规 5 2 6" xfId="4147"/>
    <cellStyle name="千位分隔 4 3 2 2" xfId="4148"/>
    <cellStyle name="常规 5 2 6 2" xfId="4149"/>
    <cellStyle name="常规 5 2 7" xfId="4150"/>
    <cellStyle name="常规 5 2 7 2" xfId="4151"/>
    <cellStyle name="常规 5 2 8" xfId="4152"/>
    <cellStyle name="常规 5 3" xfId="4153"/>
    <cellStyle name="常规 5 3 2" xfId="4154"/>
    <cellStyle name="常规 5 3 2 2" xfId="4155"/>
    <cellStyle name="常规 5 3 3" xfId="4156"/>
    <cellStyle name="常规 5 3 3 2" xfId="4157"/>
    <cellStyle name="货币 4 2 2 5" xfId="4158"/>
    <cellStyle name="常规 5 4 2 2" xfId="4159"/>
    <cellStyle name="常规 5 4 3 2" xfId="4160"/>
    <cellStyle name="常规 5 4 6" xfId="4161"/>
    <cellStyle name="千位分隔 4 3 4 2" xfId="4162"/>
    <cellStyle name="常规 5 5 3" xfId="4163"/>
    <cellStyle name="常规 5 5 3 2" xfId="4164"/>
    <cellStyle name="货币 2 2 6 3 2" xfId="4165"/>
    <cellStyle name="常规 5 6 4" xfId="4166"/>
    <cellStyle name="常规 5 6 5" xfId="4167"/>
    <cellStyle name="好_全国友协2010年度中央部门决算（草案）" xfId="4168"/>
    <cellStyle name="常规 5 8 2" xfId="4169"/>
    <cellStyle name="千位分隔 4 2 3 2 2" xfId="4170"/>
    <cellStyle name="常规 5 9 2" xfId="4171"/>
    <cellStyle name="千位分隔 4 2 3 3 2" xfId="4172"/>
    <cellStyle name="后继超级链接 2" xfId="4173"/>
    <cellStyle name="常规 60" xfId="4174"/>
    <cellStyle name="常规 55" xfId="4175"/>
    <cellStyle name="后继超级链接 3" xfId="4176"/>
    <cellStyle name="常规 61" xfId="4177"/>
    <cellStyle name="常规 56" xfId="4178"/>
    <cellStyle name="好 5 4" xfId="4179"/>
    <cellStyle name="常规 64" xfId="4180"/>
    <cellStyle name="常规 59" xfId="4181"/>
    <cellStyle name="常规 6" xfId="4182"/>
    <cellStyle name="常规 6 2" xfId="4183"/>
    <cellStyle name="常规 6 2 2" xfId="4184"/>
    <cellStyle name="常规 6 2 2 2" xfId="4185"/>
    <cellStyle name="常规 6 2 2 2 2" xfId="4186"/>
    <cellStyle name="千位分隔 4 4 4" xfId="4187"/>
    <cellStyle name="常规 6 2 2 3" xfId="4188"/>
    <cellStyle name="常规 6 2 3" xfId="4189"/>
    <cellStyle name="常规 6 2 3 2" xfId="4190"/>
    <cellStyle name="常规 6 2 3 3" xfId="4191"/>
    <cellStyle name="常规 6 2 4" xfId="4192"/>
    <cellStyle name="常规 6 2 5" xfId="4193"/>
    <cellStyle name="常规 6 3" xfId="4194"/>
    <cellStyle name="常规 6 3 2" xfId="4195"/>
    <cellStyle name="常规 6 3 2 2" xfId="4196"/>
    <cellStyle name="常规 7" xfId="4197"/>
    <cellStyle name="常规 7 2" xfId="4198"/>
    <cellStyle name="常规 79" xfId="4199"/>
    <cellStyle name="常规 8" xfId="4200"/>
    <cellStyle name="链接单元格 7" xfId="4201"/>
    <cellStyle name="常规 8 2" xfId="4202"/>
    <cellStyle name="常规 8 2 2 3" xfId="4203"/>
    <cellStyle name="货币 2 7 4 2" xfId="4204"/>
    <cellStyle name="常规 8 2 3 2" xfId="4205"/>
    <cellStyle name="货币 2 7 5" xfId="4206"/>
    <cellStyle name="常规 8 2 4" xfId="4207"/>
    <cellStyle name="常规 8 2 5" xfId="4208"/>
    <cellStyle name="计算 3 4" xfId="4209"/>
    <cellStyle name="常规 8 3 2 2" xfId="4210"/>
    <cellStyle name="常规 9" xfId="4211"/>
    <cellStyle name="常规_2002年全省财政基金预算收入计划表 2 2 2" xfId="4212"/>
    <cellStyle name="常规_2006年预算表" xfId="4213"/>
    <cellStyle name="常规_2007年云南省向人大报送政府收支预算表格式编制过程表" xfId="4214"/>
    <cellStyle name="强调文字颜色 6 3 3 2 2" xfId="4215"/>
    <cellStyle name="常规_B12福建省6月决算 2" xfId="4216"/>
    <cellStyle name="常规_省级基金表样 2" xfId="4217"/>
    <cellStyle name="强调文字颜色 5 2 4 3" xfId="4218"/>
    <cellStyle name="超级链接 2" xfId="4219"/>
    <cellStyle name="超级链接 2 2" xfId="4220"/>
    <cellStyle name="超级链接 2 2 2" xfId="4221"/>
    <cellStyle name="超级链接 2 2 3" xfId="4222"/>
    <cellStyle name="超级链接 2 3" xfId="4223"/>
    <cellStyle name="超级链接 2 3 2" xfId="4224"/>
    <cellStyle name="超级链接 3" xfId="4225"/>
    <cellStyle name="超级链接 3 2" xfId="4226"/>
    <cellStyle name="超级链接 3 2 2" xfId="4227"/>
    <cellStyle name="超级链接 3 3" xfId="4228"/>
    <cellStyle name="好 2 2" xfId="4229"/>
    <cellStyle name="好 2 2 2" xfId="4230"/>
    <cellStyle name="好 2 2 3" xfId="4231"/>
    <cellStyle name="好 2 2 3 2" xfId="4232"/>
    <cellStyle name="强调文字颜色 2 4 3" xfId="4233"/>
    <cellStyle name="好 2 2 4" xfId="4234"/>
    <cellStyle name="好 3" xfId="4235"/>
    <cellStyle name="好 3 2" xfId="4236"/>
    <cellStyle name="好 3 2 2" xfId="4237"/>
    <cellStyle name="好 3 2 3" xfId="4238"/>
    <cellStyle name="链接单元格 2 3 2" xfId="4239"/>
    <cellStyle name="货币 2 2 4 2" xfId="4240"/>
    <cellStyle name="好 3 2 4" xfId="4241"/>
    <cellStyle name="好_5.中央部门决算（草案)-1" xfId="4242"/>
    <cellStyle name="后继超级链接 2 2" xfId="4243"/>
    <cellStyle name="后继超级链接 2 2 2" xfId="4244"/>
    <cellStyle name="后继超级链接 2 2 2 2" xfId="4245"/>
    <cellStyle name="后继超级链接 2 2 3" xfId="4246"/>
    <cellStyle name="后继超级链接 2 3 2" xfId="4247"/>
    <cellStyle name="货币 2 4 2 2" xfId="4248"/>
    <cellStyle name="后继超级链接 2 4" xfId="4249"/>
    <cellStyle name="汇总 2" xfId="4250"/>
    <cellStyle name="汇总 2 2" xfId="4251"/>
    <cellStyle name="汇总 2 2 2" xfId="4252"/>
    <cellStyle name="汇总 2 3" xfId="4253"/>
    <cellStyle name="货币 2 2 2 3" xfId="4254"/>
    <cellStyle name="汇总 2 3 2" xfId="4255"/>
    <cellStyle name="警告文本 2 3 2" xfId="4256"/>
    <cellStyle name="货币 2 2 2 4" xfId="4257"/>
    <cellStyle name="汇总 2 3 3" xfId="4258"/>
    <cellStyle name="汇总 3 2 2" xfId="4259"/>
    <cellStyle name="警告文本 3 2 2" xfId="4260"/>
    <cellStyle name="汇总 3 2 3" xfId="4261"/>
    <cellStyle name="汇总 3 3" xfId="4262"/>
    <cellStyle name="汇总 4 2 2" xfId="4263"/>
    <cellStyle name="货币 2 10" xfId="4264"/>
    <cellStyle name="货币 2 2" xfId="4265"/>
    <cellStyle name="货币 2 2 2 2" xfId="4266"/>
    <cellStyle name="货币 2 2 2 2 2" xfId="4267"/>
    <cellStyle name="货币 2 2 2 2 2 2" xfId="4268"/>
    <cellStyle name="货币 2 2 2 2 3" xfId="4269"/>
    <cellStyle name="货币 2 2 2 2 3 2" xfId="4270"/>
    <cellStyle name="货币 2 2 2 2 4" xfId="4271"/>
    <cellStyle name="货币 2 2 2 2 4 2" xfId="4272"/>
    <cellStyle name="货币 2 2 2 2 5" xfId="4273"/>
    <cellStyle name="货币 2 2 2 3 2 2" xfId="4274"/>
    <cellStyle name="货币 2 2 2 3 3" xfId="4275"/>
    <cellStyle name="货币 2 2 2 3 3 2" xfId="4276"/>
    <cellStyle name="货币 2 2 2 3 4" xfId="4277"/>
    <cellStyle name="货币 2 2 2 4 2" xfId="4278"/>
    <cellStyle name="货币 2 2 2 4 3" xfId="4279"/>
    <cellStyle name="货币 2 2 2 4 3 2" xfId="4280"/>
    <cellStyle name="货币 2 2 2 4 4 2" xfId="4281"/>
    <cellStyle name="货币 2 2 2 5 2" xfId="4282"/>
    <cellStyle name="货币 2 2 2 6" xfId="4283"/>
    <cellStyle name="货币 2 2 2 6 2" xfId="4284"/>
    <cellStyle name="链接单元格 2 2" xfId="4285"/>
    <cellStyle name="货币 2 2 3" xfId="4286"/>
    <cellStyle name="链接单元格 2 2 2" xfId="4287"/>
    <cellStyle name="货币 2 2 3 2" xfId="4288"/>
    <cellStyle name="货币 2 2 3 4 2" xfId="4289"/>
    <cellStyle name="链接单元格 2 3" xfId="4290"/>
    <cellStyle name="货币 2 2 4" xfId="4291"/>
    <cellStyle name="货币 2 2 4 3" xfId="4292"/>
    <cellStyle name="货币 2 2 4 5" xfId="4293"/>
    <cellStyle name="链接单元格 2 4" xfId="4294"/>
    <cellStyle name="货币 2 2 5" xfId="4295"/>
    <cellStyle name="货币 2 2 6" xfId="4296"/>
    <cellStyle name="货币 2 2 6 4" xfId="4297"/>
    <cellStyle name="货币 2 2 6 4 2" xfId="4298"/>
    <cellStyle name="货币 2 2 8" xfId="4299"/>
    <cellStyle name="货币 2 3 2" xfId="4300"/>
    <cellStyle name="货币 2 3 2 4 2" xfId="4301"/>
    <cellStyle name="链接单元格 3 3" xfId="4302"/>
    <cellStyle name="货币 2 3 4" xfId="4303"/>
    <cellStyle name="链接单元格 3 4" xfId="4304"/>
    <cellStyle name="货币 2 3 5" xfId="4305"/>
    <cellStyle name="货币 2 3 7" xfId="4306"/>
    <cellStyle name="货币 2 3 8" xfId="4307"/>
    <cellStyle name="货币 2 4" xfId="4308"/>
    <cellStyle name="货币 2 4 2" xfId="4309"/>
    <cellStyle name="链接单元格 4 2" xfId="4310"/>
    <cellStyle name="货币 2 4 3" xfId="4311"/>
    <cellStyle name="链接单元格 4 3" xfId="4312"/>
    <cellStyle name="货币 2 4 4" xfId="4313"/>
    <cellStyle name="货币 2 4 5" xfId="4314"/>
    <cellStyle name="货币 2 5" xfId="4315"/>
    <cellStyle name="货币 2 5 2" xfId="4316"/>
    <cellStyle name="货币 2 5 2 2" xfId="4317"/>
    <cellStyle name="链接单元格 5 2" xfId="4318"/>
    <cellStyle name="着色 4" xfId="4319"/>
    <cellStyle name="货币 2 5 3" xfId="4320"/>
    <cellStyle name="链接单元格 5 3" xfId="4321"/>
    <cellStyle name="着色 5" xfId="4322"/>
    <cellStyle name="货币 2 5 4" xfId="4323"/>
    <cellStyle name="货币 2 5 4 2" xfId="4324"/>
    <cellStyle name="货币 2 5 5" xfId="4325"/>
    <cellStyle name="货币 2 6 2 2" xfId="4326"/>
    <cellStyle name="货币 2 6 3 2" xfId="4327"/>
    <cellStyle name="货币 2 6 4" xfId="4328"/>
    <cellStyle name="计算 2 3 2 2 2" xfId="4329"/>
    <cellStyle name="货币 2 9" xfId="4330"/>
    <cellStyle name="检查单元格 4 3" xfId="4331"/>
    <cellStyle name="小数 2 3" xfId="4332"/>
    <cellStyle name="货币 3 10" xfId="4333"/>
    <cellStyle name="货币 3 2" xfId="4334"/>
    <cellStyle name="货币 3 2 2" xfId="4335"/>
    <cellStyle name="输入 2 5" xfId="4336"/>
    <cellStyle name="货币 3 2 2 2" xfId="4337"/>
    <cellStyle name="货币 3 2 2 2 2" xfId="4338"/>
    <cellStyle name="货币 3 2 2 3" xfId="4339"/>
    <cellStyle name="货币 3 2 2 3 2" xfId="4340"/>
    <cellStyle name="货币 3 2 2 4" xfId="4341"/>
    <cellStyle name="货币 3 2 2 4 2" xfId="4342"/>
    <cellStyle name="货币 3 2 3" xfId="4343"/>
    <cellStyle name="货币 3 2 3 2" xfId="4344"/>
    <cellStyle name="货币 3 2 3 2 2" xfId="4345"/>
    <cellStyle name="货币 3 2 3 4" xfId="4346"/>
    <cellStyle name="货币 3 2 4" xfId="4347"/>
    <cellStyle name="货币 3 2 4 2" xfId="4348"/>
    <cellStyle name="货币 3 2 4 2 2" xfId="4349"/>
    <cellStyle name="货币 3 2 4 3" xfId="4350"/>
    <cellStyle name="货币 3 2 4 4" xfId="4351"/>
    <cellStyle name="货币 3 2 5 2" xfId="4352"/>
    <cellStyle name="货币 3 2 6" xfId="4353"/>
    <cellStyle name="货币 3 2 6 2" xfId="4354"/>
    <cellStyle name="货币 3 3" xfId="4355"/>
    <cellStyle name="货币 3 3 2" xfId="4356"/>
    <cellStyle name="输入 3 5" xfId="4357"/>
    <cellStyle name="货币 3 3 2 2" xfId="4358"/>
    <cellStyle name="货币 3 3 3" xfId="4359"/>
    <cellStyle name="货币 3 3 3 2" xfId="4360"/>
    <cellStyle name="货币 3 3 4" xfId="4361"/>
    <cellStyle name="货币 3 3 5" xfId="4362"/>
    <cellStyle name="货币 3 4" xfId="4363"/>
    <cellStyle name="货币 3 4 4" xfId="4364"/>
    <cellStyle name="货币 3 4 4 2" xfId="4365"/>
    <cellStyle name="货币 3 4 5" xfId="4366"/>
    <cellStyle name="货币 3 5" xfId="4367"/>
    <cellStyle name="货币 3 5 2" xfId="4368"/>
    <cellStyle name="货币 3 5 3" xfId="4369"/>
    <cellStyle name="货币 3 5 3 2" xfId="4370"/>
    <cellStyle name="货币 3 5 4" xfId="4371"/>
    <cellStyle name="货币 3 7" xfId="4372"/>
    <cellStyle name="货币 3 7 2" xfId="4373"/>
    <cellStyle name="注释 6" xfId="4374"/>
    <cellStyle name="货币 3 8" xfId="4375"/>
    <cellStyle name="货币 3 8 2" xfId="4376"/>
    <cellStyle name="货币 3 9" xfId="4377"/>
    <cellStyle name="货币 3 9 2" xfId="4378"/>
    <cellStyle name="货币 4 10" xfId="4379"/>
    <cellStyle name="强调文字颜色 2 4 2" xfId="4380"/>
    <cellStyle name="货币 4 2" xfId="4381"/>
    <cellStyle name="货币 4 2 2" xfId="4382"/>
    <cellStyle name="货币 4 2 2 2" xfId="4383"/>
    <cellStyle name="货币 4 2 2 2 2" xfId="4384"/>
    <cellStyle name="货币 4 2 2 3 2" xfId="4385"/>
    <cellStyle name="货币 4 2 2 4 2" xfId="4386"/>
    <cellStyle name="货币 4 2 3" xfId="4387"/>
    <cellStyle name="货币 4 2 3 2" xfId="4388"/>
    <cellStyle name="货币 4 2 3 2 2" xfId="4389"/>
    <cellStyle name="货币 4 2 3 3" xfId="4390"/>
    <cellStyle name="货币 4 2 3 4" xfId="4391"/>
    <cellStyle name="货币 4 2 4 2" xfId="4392"/>
    <cellStyle name="货币 4 2 4 3" xfId="4393"/>
    <cellStyle name="货币 4 2 4 4" xfId="4394"/>
    <cellStyle name="货币 4 2 4 4 2" xfId="4395"/>
    <cellStyle name="货币 4 2 5" xfId="4396"/>
    <cellStyle name="货币 4 2 5 2" xfId="4397"/>
    <cellStyle name="货币 4 2 6" xfId="4398"/>
    <cellStyle name="货币 4 2 6 2" xfId="4399"/>
    <cellStyle name="货币 4 2 7" xfId="4400"/>
    <cellStyle name="货币 4 3" xfId="4401"/>
    <cellStyle name="货币 4 3 2" xfId="4402"/>
    <cellStyle name="货币 4 3 2 2" xfId="4403"/>
    <cellStyle name="货币 4 3 3" xfId="4404"/>
    <cellStyle name="货币 4 3 3 2" xfId="4405"/>
    <cellStyle name="货币 4 3 4" xfId="4406"/>
    <cellStyle name="货币 4 3 4 2" xfId="4407"/>
    <cellStyle name="货币 4 3 5" xfId="4408"/>
    <cellStyle name="货币 4 4" xfId="4409"/>
    <cellStyle name="货币 4 4 2" xfId="4410"/>
    <cellStyle name="货币 4 4 2 2" xfId="4411"/>
    <cellStyle name="货币 4 4 3 2" xfId="4412"/>
    <cellStyle name="货币 4 4 4" xfId="4413"/>
    <cellStyle name="货币 4 4 4 2" xfId="4414"/>
    <cellStyle name="货币 4 4 5" xfId="4415"/>
    <cellStyle name="货币 4 5" xfId="4416"/>
    <cellStyle name="货币 4 5 3" xfId="4417"/>
    <cellStyle name="货币 4 5 4" xfId="4418"/>
    <cellStyle name="货币 4 7" xfId="4419"/>
    <cellStyle name="货币 4 8" xfId="4420"/>
    <cellStyle name="货币 4 8 2" xfId="4421"/>
    <cellStyle name="货币 4 9 2" xfId="4422"/>
    <cellStyle name="货币 5 2" xfId="4423"/>
    <cellStyle name="强调文字颜色 4 4 2 2 2" xfId="4424"/>
    <cellStyle name="货币 5 3" xfId="4425"/>
    <cellStyle name="货币 5 4" xfId="4426"/>
    <cellStyle name="计算 2 3 3 2" xfId="4427"/>
    <cellStyle name="计算 2" xfId="4428"/>
    <cellStyle name="计算 2 2" xfId="4429"/>
    <cellStyle name="计算 2 2 2" xfId="4430"/>
    <cellStyle name="计算 2 2 2 2" xfId="4431"/>
    <cellStyle name="计算 2 2 2 2 2" xfId="4432"/>
    <cellStyle name="计算 2 2 3 2" xfId="4433"/>
    <cellStyle name="计算 2 3" xfId="4434"/>
    <cellStyle name="计算 2 3 2 2" xfId="4435"/>
    <cellStyle name="计算 2 3 2 3" xfId="4436"/>
    <cellStyle name="计算 2 3 4" xfId="4437"/>
    <cellStyle name="计算 2 3 5" xfId="4438"/>
    <cellStyle name="计算 2 5" xfId="4439"/>
    <cellStyle name="计算 2 5 2" xfId="4440"/>
    <cellStyle name="计算 2 6" xfId="4441"/>
    <cellStyle name="计算 2 7" xfId="4442"/>
    <cellStyle name="计算 3 2 2" xfId="4443"/>
    <cellStyle name="计算 3 2 2 2" xfId="4444"/>
    <cellStyle name="计算 3 2 2 2 2" xfId="4445"/>
    <cellStyle name="计算 3 2 2 3" xfId="4446"/>
    <cellStyle name="计算 3 2 3" xfId="4447"/>
    <cellStyle name="计算 3 2 3 2" xfId="4448"/>
    <cellStyle name="计算 3 2 4" xfId="4449"/>
    <cellStyle name="计算 3 3" xfId="4450"/>
    <cellStyle name="计算 3 3 2 2" xfId="4451"/>
    <cellStyle name="强调文字颜色 1 6 2" xfId="4452"/>
    <cellStyle name="计算 3 3 3" xfId="4453"/>
    <cellStyle name="强调文字颜色 1 7" xfId="4454"/>
    <cellStyle name="计算 3 4 2" xfId="4455"/>
    <cellStyle name="强调文字颜色 2 6" xfId="4456"/>
    <cellStyle name="计算 3 5" xfId="4457"/>
    <cellStyle name="计算 4 2 2" xfId="4458"/>
    <cellStyle name="计算 4 2 2 2" xfId="4459"/>
    <cellStyle name="计算 4 2 3" xfId="4460"/>
    <cellStyle name="计算 4 3" xfId="4461"/>
    <cellStyle name="计算 5 2 2" xfId="4462"/>
    <cellStyle name="计算 5 2 2 2" xfId="4463"/>
    <cellStyle name="计算 5 3" xfId="4464"/>
    <cellStyle name="计算 5 4" xfId="4465"/>
    <cellStyle name="注释 3 2 2 2 2" xfId="4466"/>
    <cellStyle name="计算 6 3" xfId="4467"/>
    <cellStyle name="检查单元格 2 3" xfId="4468"/>
    <cellStyle name="检查单元格 2 4" xfId="4469"/>
    <cellStyle name="检查单元格 2 5" xfId="4470"/>
    <cellStyle name="检查单元格 2 6" xfId="4471"/>
    <cellStyle name="检查单元格 3 2" xfId="4472"/>
    <cellStyle name="检查单元格 3 3" xfId="4473"/>
    <cellStyle name="检查单元格 3 5" xfId="4474"/>
    <cellStyle name="检查单元格 4" xfId="4475"/>
    <cellStyle name="小数 2" xfId="4476"/>
    <cellStyle name="检查单元格 4 2" xfId="4477"/>
    <cellStyle name="小数 2 2" xfId="4478"/>
    <cellStyle name="检查单元格 4 4" xfId="4479"/>
    <cellStyle name="小数 2 4" xfId="4480"/>
    <cellStyle name="检查单元格 5" xfId="4481"/>
    <cellStyle name="小数 3" xfId="4482"/>
    <cellStyle name="检查单元格 5 2 2" xfId="4483"/>
    <cellStyle name="小数 3 2 2" xfId="4484"/>
    <cellStyle name="检查单元格 5 2 2 2" xfId="4485"/>
    <cellStyle name="检查单元格 5 2 3" xfId="4486"/>
    <cellStyle name="检查单元格 5 3" xfId="4487"/>
    <cellStyle name="小数 3 3" xfId="4488"/>
    <cellStyle name="检查单元格 5 3 2" xfId="4489"/>
    <cellStyle name="千位_，" xfId="4490"/>
    <cellStyle name="检查单元格 6 2 2" xfId="4491"/>
    <cellStyle name="检查单元格 7 2" xfId="4492"/>
    <cellStyle name="解释性文本 3 2" xfId="4493"/>
    <cellStyle name="解释性文本 4" xfId="4494"/>
    <cellStyle name="解释性文本 4 2" xfId="4495"/>
    <cellStyle name="解释性文本 4 2 2" xfId="4496"/>
    <cellStyle name="警告文本 2 2 2 2" xfId="4497"/>
    <cellStyle name="警告文本 2 2 3" xfId="4498"/>
    <cellStyle name="警告文本 2 4" xfId="4499"/>
    <cellStyle name="样式 1 2" xfId="4500"/>
    <cellStyle name="警告文本 3 2 2 2" xfId="4501"/>
    <cellStyle name="警告文本 3 3" xfId="4502"/>
    <cellStyle name="警告文本 4 2" xfId="4503"/>
    <cellStyle name="警告文本 4 2 2" xfId="4504"/>
    <cellStyle name="警告文本 4 3" xfId="4505"/>
    <cellStyle name="警告文本 5" xfId="4506"/>
    <cellStyle name="警告文本 5 2" xfId="4507"/>
    <cellStyle name="警告文本 5 2 2" xfId="4508"/>
    <cellStyle name="警告文本 5 3" xfId="4509"/>
    <cellStyle name="警告文本 6" xfId="4510"/>
    <cellStyle name="警告文本 6 2" xfId="4511"/>
    <cellStyle name="链接单元格 3" xfId="4512"/>
    <cellStyle name="链接单元格 4" xfId="4513"/>
    <cellStyle name="普通_97-917" xfId="4514"/>
    <cellStyle name="千分位[0]_BT (2)" xfId="4515"/>
    <cellStyle name="千位分隔 2" xfId="4516"/>
    <cellStyle name="千位分隔 2 2" xfId="4517"/>
    <cellStyle name="千位分隔 2 2 2" xfId="4518"/>
    <cellStyle name="千位分隔 2 2 2 2" xfId="4519"/>
    <cellStyle name="千位分隔 2 2 2 2 2" xfId="4520"/>
    <cellStyle name="千位分隔 2 2 2 3" xfId="4521"/>
    <cellStyle name="千位分隔 2 2 2 3 2" xfId="4522"/>
    <cellStyle name="千位分隔 2 2 2 4" xfId="4523"/>
    <cellStyle name="千位分隔 2 2 2 4 2" xfId="4524"/>
    <cellStyle name="千位分隔 2 2 2 5" xfId="4525"/>
    <cellStyle name="千位分隔 2 2 2 5 2" xfId="4526"/>
    <cellStyle name="千位分隔 2 2 2 6" xfId="4527"/>
    <cellStyle name="千位分隔 2 2 3" xfId="4528"/>
    <cellStyle name="千位分隔 2 2 3 3" xfId="4529"/>
    <cellStyle name="千位分隔 2 2 4" xfId="4530"/>
    <cellStyle name="千位分隔 2 2 5" xfId="4531"/>
    <cellStyle name="千位分隔 2 2 6" xfId="4532"/>
    <cellStyle name="千位分隔 2 2 6 2" xfId="4533"/>
    <cellStyle name="千位分隔 2 2 7 2" xfId="4534"/>
    <cellStyle name="千位分隔 2 3" xfId="4535"/>
    <cellStyle name="千位分隔 2 3 2" xfId="4536"/>
    <cellStyle name="千位分隔 2 3 2 2" xfId="4537"/>
    <cellStyle name="千位分隔 2 3 3" xfId="4538"/>
    <cellStyle name="千位分隔 2 3 4" xfId="4539"/>
    <cellStyle name="千位分隔 2 3 5" xfId="4540"/>
    <cellStyle name="千位分隔 2 3 6" xfId="4541"/>
    <cellStyle name="千位分隔 2 4" xfId="4542"/>
    <cellStyle name="千位分隔 2 4 2" xfId="4543"/>
    <cellStyle name="千位分隔 2 4 2 2" xfId="4544"/>
    <cellStyle name="千位分隔 2 4 3" xfId="4545"/>
    <cellStyle name="千位分隔 2 4 3 2" xfId="4546"/>
    <cellStyle name="千位分隔 2 4 4" xfId="4547"/>
    <cellStyle name="千位分隔 2 4 5" xfId="4548"/>
    <cellStyle name="千位分隔 2 5" xfId="4549"/>
    <cellStyle name="千位分隔 2 5 2" xfId="4550"/>
    <cellStyle name="千位分隔 2 5 2 2" xfId="4551"/>
    <cellStyle name="千位分隔 2 5 3" xfId="4552"/>
    <cellStyle name="千位分隔 2 5 3 2" xfId="4553"/>
    <cellStyle name="千位分隔 2 5 4" xfId="4554"/>
    <cellStyle name="千位分隔 2 5 4 2" xfId="4555"/>
    <cellStyle name="千位分隔 2 5 5" xfId="4556"/>
    <cellStyle name="千位分隔 2 6" xfId="4557"/>
    <cellStyle name="千位分隔 2 6 2" xfId="4558"/>
    <cellStyle name="千位分隔 2 7" xfId="4559"/>
    <cellStyle name="千位分隔 2 7 2" xfId="4560"/>
    <cellStyle name="千位分隔 2 9" xfId="4561"/>
    <cellStyle name="千位分隔 3 2 2 4 2" xfId="4562"/>
    <cellStyle name="千位分隔 3 2 2 5" xfId="4563"/>
    <cellStyle name="千位分隔 3 2 4" xfId="4564"/>
    <cellStyle name="千位分隔 3 2 4 3" xfId="4565"/>
    <cellStyle name="千位分隔 3 2 4 3 2" xfId="4566"/>
    <cellStyle name="千位分隔 3 2 4 4 2" xfId="4567"/>
    <cellStyle name="千位分隔 3 2 5" xfId="4568"/>
    <cellStyle name="千位分隔 3 2 5 2" xfId="4569"/>
    <cellStyle name="千位分隔 3 2 6" xfId="4570"/>
    <cellStyle name="千位分隔 3 2 6 2" xfId="4571"/>
    <cellStyle name="千位分隔 3 2 7" xfId="4572"/>
    <cellStyle name="千位分隔 3 2 7 2" xfId="4573"/>
    <cellStyle name="千位分隔 3 3 4 2" xfId="4574"/>
    <cellStyle name="千位分隔 3 3 5" xfId="4575"/>
    <cellStyle name="千位分隔 3 4 2 2" xfId="4576"/>
    <cellStyle name="强调文字颜色 5 2 5" xfId="4577"/>
    <cellStyle name="输出 6 2" xfId="4578"/>
    <cellStyle name="千位分隔 3 4 3" xfId="4579"/>
    <cellStyle name="输出 7" xfId="4580"/>
    <cellStyle name="千位分隔 3 4 3 2" xfId="4581"/>
    <cellStyle name="强调文字颜色 5 3 5" xfId="4582"/>
    <cellStyle name="输出 7 2" xfId="4583"/>
    <cellStyle name="千位分隔 3 4 4" xfId="4584"/>
    <cellStyle name="输出 8" xfId="4585"/>
    <cellStyle name="千位分隔 3 4 4 2" xfId="4586"/>
    <cellStyle name="千位分隔 3 4 5" xfId="4587"/>
    <cellStyle name="输出 9" xfId="4588"/>
    <cellStyle name="千位分隔 3 5 2" xfId="4589"/>
    <cellStyle name="千位分隔 3 5 2 2" xfId="4590"/>
    <cellStyle name="强调文字颜色 6 2 5" xfId="4591"/>
    <cellStyle name="千位分隔 3 5 3" xfId="4592"/>
    <cellStyle name="千位分隔 3 5 3 2" xfId="4593"/>
    <cellStyle name="强调文字颜色 6 3 5" xfId="4594"/>
    <cellStyle name="千位分隔 3 5 4" xfId="4595"/>
    <cellStyle name="千位分隔 3 6" xfId="4596"/>
    <cellStyle name="千位分隔 3 6 3 2" xfId="4597"/>
    <cellStyle name="注释 2 2 2 4" xfId="4598"/>
    <cellStyle name="千位分隔 3 6 4 2" xfId="4599"/>
    <cellStyle name="千位分隔 3 6 5" xfId="4600"/>
    <cellStyle name="千位分隔 3 7" xfId="4601"/>
    <cellStyle name="千位分隔 3 8" xfId="4602"/>
    <cellStyle name="千位分隔 3 8 2" xfId="4603"/>
    <cellStyle name="强调文字颜色 4 5 2 3" xfId="4604"/>
    <cellStyle name="千位分隔 3 9" xfId="4605"/>
    <cellStyle name="千位分隔 3 9 2" xfId="4606"/>
    <cellStyle name="千位分隔 4 10" xfId="4607"/>
    <cellStyle name="千位分隔 4 2 4" xfId="4608"/>
    <cellStyle name="千位分隔 4 2 4 4 2" xfId="4609"/>
    <cellStyle name="千位分隔 4 2 5" xfId="4610"/>
    <cellStyle name="千位分隔 4 2 6" xfId="4611"/>
    <cellStyle name="千位分隔 4 2 6 2" xfId="4612"/>
    <cellStyle name="千位分隔 4 2 7" xfId="4613"/>
    <cellStyle name="千位分隔 4 2 8" xfId="4614"/>
    <cellStyle name="千位分隔 4 3 4" xfId="4615"/>
    <cellStyle name="千位分隔 4 3 5" xfId="4616"/>
    <cellStyle name="千位分隔 4 4 2" xfId="4617"/>
    <cellStyle name="千位分隔 4 4 2 2" xfId="4618"/>
    <cellStyle name="千位分隔 4 4 3" xfId="4619"/>
    <cellStyle name="千位分隔 4 4 3 2" xfId="4620"/>
    <cellStyle name="千位分隔 4 4 5" xfId="4621"/>
    <cellStyle name="千位分隔 4 5" xfId="4622"/>
    <cellStyle name="千位分隔 4 5 2" xfId="4623"/>
    <cellStyle name="千位分隔 4 5 3" xfId="4624"/>
    <cellStyle name="千位分隔 4 5 3 2" xfId="4625"/>
    <cellStyle name="千位分隔 4 6 3 2" xfId="4626"/>
    <cellStyle name="千位分隔 4 6 4 2" xfId="4627"/>
    <cellStyle name="千位分隔 4 6 5" xfId="4628"/>
    <cellStyle name="千位分隔 4 8" xfId="4629"/>
    <cellStyle name="千位分隔 4 8 2" xfId="4630"/>
    <cellStyle name="千位分隔 4 9" xfId="4631"/>
    <cellStyle name="千位分隔 4 9 2" xfId="4632"/>
    <cellStyle name="钎霖_laroux" xfId="4633"/>
    <cellStyle name="强调文字颜色 1 2 2 2" xfId="4634"/>
    <cellStyle name="强调文字颜色 1 2 2 2 2" xfId="4635"/>
    <cellStyle name="强调文字颜色 1 2 2 2 2 2" xfId="4636"/>
    <cellStyle name="强调文字颜色 1 2 2 2 3" xfId="4637"/>
    <cellStyle name="强调文字颜色 1 2 2 3 2" xfId="4638"/>
    <cellStyle name="强调文字颜色 1 2 2 4" xfId="4639"/>
    <cellStyle name="强调文字颜色 1 2 3" xfId="4640"/>
    <cellStyle name="强调文字颜色 1 2 4" xfId="4641"/>
    <cellStyle name="强调文字颜色 1 2 4 2" xfId="4642"/>
    <cellStyle name="强调文字颜色 1 2 4 2 2" xfId="4643"/>
    <cellStyle name="强调文字颜色 1 2 4 3" xfId="4644"/>
    <cellStyle name="强调文字颜色 1 2 5" xfId="4645"/>
    <cellStyle name="强调文字颜色 1 2 6" xfId="4646"/>
    <cellStyle name="强调文字颜色 1 2 7" xfId="4647"/>
    <cellStyle name="强调文字颜色 1 3 2 2 2 2" xfId="4648"/>
    <cellStyle name="强调文字颜色 1 3 2 2 3" xfId="4649"/>
    <cellStyle name="强调文字颜色 1 3 2 3" xfId="4650"/>
    <cellStyle name="强调文字颜色 1 3 2 3 2" xfId="4651"/>
    <cellStyle name="强调文字颜色 1 3 2 4" xfId="4652"/>
    <cellStyle name="强调文字颜色 1 3 3 2" xfId="4653"/>
    <cellStyle name="强调文字颜色 1 3 3 3" xfId="4654"/>
    <cellStyle name="强调文字颜色 1 3 4" xfId="4655"/>
    <cellStyle name="强调文字颜色 1 3 4 2" xfId="4656"/>
    <cellStyle name="强调文字颜色 1 3 5" xfId="4657"/>
    <cellStyle name="强调文字颜色 1 4 2 2" xfId="4658"/>
    <cellStyle name="强调文字颜色 1 4 2 2 2" xfId="4659"/>
    <cellStyle name="强调文字颜色 1 4 2 3" xfId="4660"/>
    <cellStyle name="强调文字颜色 1 4 3" xfId="4661"/>
    <cellStyle name="强调文字颜色 1 4 3 2" xfId="4662"/>
    <cellStyle name="强调文字颜色 1 4 4" xfId="4663"/>
    <cellStyle name="强调文字颜色 1 5 2 2" xfId="4664"/>
    <cellStyle name="强调文字颜色 1 5 2 2 2" xfId="4665"/>
    <cellStyle name="强调文字颜色 1 5 2 3" xfId="4666"/>
    <cellStyle name="强调文字颜色 1 5 3" xfId="4667"/>
    <cellStyle name="强调文字颜色 1 5 3 2" xfId="4668"/>
    <cellStyle name="强调文字颜色 1 5 4" xfId="4669"/>
    <cellStyle name="强调文字颜色 1 6 2 2" xfId="4670"/>
    <cellStyle name="强调文字颜色 1 6 3" xfId="4671"/>
    <cellStyle name="强调文字颜色 1 7 2" xfId="4672"/>
    <cellStyle name="强调文字颜色 1 8" xfId="4673"/>
    <cellStyle name="强调文字颜色 1 9" xfId="4674"/>
    <cellStyle name="强调文字颜色 2 2 3" xfId="4675"/>
    <cellStyle name="强调文字颜色 2 2 4" xfId="4676"/>
    <cellStyle name="强调文字颜色 2 2 5" xfId="4677"/>
    <cellStyle name="强调文字颜色 2 2 6" xfId="4678"/>
    <cellStyle name="强调文字颜色 2 2 7" xfId="4679"/>
    <cellStyle name="强调文字颜色 2 3 2 2" xfId="4680"/>
    <cellStyle name="强调文字颜色 2 3 2 2 2" xfId="4681"/>
    <cellStyle name="强调文字颜色 2 3 2 2 2 2" xfId="4682"/>
    <cellStyle name="强调文字颜色 2 3 2 2 3" xfId="4683"/>
    <cellStyle name="强调文字颜色 2 3 3 2 2" xfId="4684"/>
    <cellStyle name="强调文字颜色 2 3 4 2" xfId="4685"/>
    <cellStyle name="强调文字颜色 2 3 5" xfId="4686"/>
    <cellStyle name="强调文字颜色 2 4 2 2" xfId="4687"/>
    <cellStyle name="强调文字颜色 2 4 2 2 2" xfId="4688"/>
    <cellStyle name="强调文字颜色 2 4 2 3" xfId="4689"/>
    <cellStyle name="强调文字颜色 2 4 3 2" xfId="4690"/>
    <cellStyle name="强调文字颜色 2 4 4" xfId="4691"/>
    <cellStyle name="强调文字颜色 2 5 2" xfId="4692"/>
    <cellStyle name="强调文字颜色 2 5 2 2" xfId="4693"/>
    <cellStyle name="强调文字颜色 2 5 2 2 2" xfId="4694"/>
    <cellStyle name="强调文字颜色 2 5 2 3" xfId="4695"/>
    <cellStyle name="强调文字颜色 2 5 3" xfId="4696"/>
    <cellStyle name="强调文字颜色 2 5 3 2" xfId="4697"/>
    <cellStyle name="强调文字颜色 2 5 4" xfId="4698"/>
    <cellStyle name="强调文字颜色 2 6 2" xfId="4699"/>
    <cellStyle name="强调文字颜色 2 6 2 2" xfId="4700"/>
    <cellStyle name="强调文字颜色 2 6 3" xfId="4701"/>
    <cellStyle name="强调文字颜色 2 7" xfId="4702"/>
    <cellStyle name="强调文字颜色 2 7 2" xfId="4703"/>
    <cellStyle name="强调文字颜色 2 8" xfId="4704"/>
    <cellStyle name="强调文字颜色 2 9" xfId="4705"/>
    <cellStyle name="适中 5 2 2" xfId="4706"/>
    <cellStyle name="强调文字颜色 3 2 3" xfId="4707"/>
    <cellStyle name="强调文字颜色 3 2 3 2 3" xfId="4708"/>
    <cellStyle name="强调文字颜色 3 2 3 3 2" xfId="4709"/>
    <cellStyle name="强调文字颜色 3 2 3 4" xfId="4710"/>
    <cellStyle name="强调文字颜色 3 2 4" xfId="4711"/>
    <cellStyle name="强调文字颜色 3 4 2 2 2" xfId="4712"/>
    <cellStyle name="强调文字颜色 3 5 2 2 2" xfId="4713"/>
    <cellStyle name="强调文字颜色 3 5 2 3" xfId="4714"/>
    <cellStyle name="强调文字颜色 3 5 3 2" xfId="4715"/>
    <cellStyle name="强调文字颜色 3 6" xfId="4716"/>
    <cellStyle name="强调文字颜色 3 7" xfId="4717"/>
    <cellStyle name="强调文字颜色 3 7 2" xfId="4718"/>
    <cellStyle name="强调文字颜色 3 8" xfId="4719"/>
    <cellStyle name="强调文字颜色 3 9" xfId="4720"/>
    <cellStyle name="适中 5 3 2" xfId="4721"/>
    <cellStyle name="强调文字颜色 4 2 2" xfId="4722"/>
    <cellStyle name="强调文字颜色 4 2 3" xfId="4723"/>
    <cellStyle name="强调文字颜色 4 2 3 5" xfId="4724"/>
    <cellStyle name="强调文字颜色 4 2 4" xfId="4725"/>
    <cellStyle name="强调文字颜色 4 2 6" xfId="4726"/>
    <cellStyle name="强调文字颜色 4 2 7" xfId="4727"/>
    <cellStyle name="强调文字颜色 4 3" xfId="4728"/>
    <cellStyle name="强调文字颜色 4 3 2" xfId="4729"/>
    <cellStyle name="强调文字颜色 4 4" xfId="4730"/>
    <cellStyle name="强调文字颜色 4 4 2" xfId="4731"/>
    <cellStyle name="强调文字颜色 4 5" xfId="4732"/>
    <cellStyle name="强调文字颜色 4 5 2" xfId="4733"/>
    <cellStyle name="强调文字颜色 4 5 2 2 2" xfId="4734"/>
    <cellStyle name="强调文字颜色 4 5 4" xfId="4735"/>
    <cellStyle name="强调文字颜色 4 6" xfId="4736"/>
    <cellStyle name="强调文字颜色 4 6 2" xfId="4737"/>
    <cellStyle name="强调文字颜色 4 6 3" xfId="4738"/>
    <cellStyle name="强调文字颜色 4 7" xfId="4739"/>
    <cellStyle name="强调文字颜色 4 7 2" xfId="4740"/>
    <cellStyle name="强调文字颜色 4 8" xfId="4741"/>
    <cellStyle name="强调文字颜色 4 9" xfId="4742"/>
    <cellStyle name="强调文字颜色 5 2 2" xfId="4743"/>
    <cellStyle name="强调文字颜色 5 2 2 2" xfId="4744"/>
    <cellStyle name="强调文字颜色 5 2 2 2 2" xfId="4745"/>
    <cellStyle name="强调文字颜色 5 2 2 2 2 2" xfId="4746"/>
    <cellStyle name="强调文字颜色 5 2 2 2 3" xfId="4747"/>
    <cellStyle name="强调文字颜色 5 2 2 3" xfId="4748"/>
    <cellStyle name="强调文字颜色 5 2 2 3 2" xfId="4749"/>
    <cellStyle name="强调文字颜色 5 2 2 4" xfId="4750"/>
    <cellStyle name="强调文字颜色 5 2 3 2" xfId="4751"/>
    <cellStyle name="强调文字颜色 5 2 3 2 2" xfId="4752"/>
    <cellStyle name="强调文字颜色 5 2 3 2 2 2" xfId="4753"/>
    <cellStyle name="强调文字颜色 5 2 3 2 3" xfId="4754"/>
    <cellStyle name="强调文字颜色 5 2 3 3" xfId="4755"/>
    <cellStyle name="强调文字颜色 5 2 3 3 2" xfId="4756"/>
    <cellStyle name="强调文字颜色 5 2 3 4" xfId="4757"/>
    <cellStyle name="强调文字颜色 5 2 3 5" xfId="4758"/>
    <cellStyle name="强调文字颜色 5 2 4" xfId="4759"/>
    <cellStyle name="强调文字颜色 5 2 4 2" xfId="4760"/>
    <cellStyle name="强调文字颜色 5 2 4 2 2" xfId="4761"/>
    <cellStyle name="强调文字颜色 5 2 5 2" xfId="4762"/>
    <cellStyle name="输出 6 2 2" xfId="4763"/>
    <cellStyle name="强调文字颜色 5 2 6" xfId="4764"/>
    <cellStyle name="输出 6 3" xfId="4765"/>
    <cellStyle name="强调文字颜色 5 2 7" xfId="4766"/>
    <cellStyle name="强调文字颜色 5 3" xfId="4767"/>
    <cellStyle name="强调文字颜色 5 3 2" xfId="4768"/>
    <cellStyle name="强调文字颜色 5 3 2 2" xfId="4769"/>
    <cellStyle name="强调文字颜色 5 3 2 2 2" xfId="4770"/>
    <cellStyle name="强调文字颜色 5 3 2 3" xfId="4771"/>
    <cellStyle name="强调文字颜色 5 3 2 4" xfId="4772"/>
    <cellStyle name="强调文字颜色 5 3 3 2 2" xfId="4773"/>
    <cellStyle name="强调文字颜色 5 3 3 3" xfId="4774"/>
    <cellStyle name="强调文字颜色 5 4" xfId="4775"/>
    <cellStyle name="强调文字颜色 5 4 2" xfId="4776"/>
    <cellStyle name="强调文字颜色 5 4 2 2" xfId="4777"/>
    <cellStyle name="强调文字颜色 5 4 2 3" xfId="4778"/>
    <cellStyle name="强调文字颜色 5 4 4" xfId="4779"/>
    <cellStyle name="强调文字颜色 5 5" xfId="4780"/>
    <cellStyle name="强调文字颜色 5 5 2 2" xfId="4781"/>
    <cellStyle name="强调文字颜色 5 5 2 2 2" xfId="4782"/>
    <cellStyle name="强调文字颜色 5 5 2 3" xfId="4783"/>
    <cellStyle name="强调文字颜色 5 5 3" xfId="4784"/>
    <cellStyle name="强调文字颜色 5 5 3 2" xfId="4785"/>
    <cellStyle name="强调文字颜色 5 5 4" xfId="4786"/>
    <cellStyle name="强调文字颜色 5 6" xfId="4787"/>
    <cellStyle name="强调文字颜色 5 6 2" xfId="4788"/>
    <cellStyle name="强调文字颜色 5 6 2 2" xfId="4789"/>
    <cellStyle name="强调文字颜色 5 6 3" xfId="4790"/>
    <cellStyle name="强调文字颜色 5 7 2" xfId="4791"/>
    <cellStyle name="强调文字颜色 5 8" xfId="4792"/>
    <cellStyle name="强调文字颜色 5 9" xfId="4793"/>
    <cellStyle name="强调文字颜色 6 2" xfId="4794"/>
    <cellStyle name="强调文字颜色 6 2 2" xfId="4795"/>
    <cellStyle name="强调文字颜色 6 2 2 2" xfId="4796"/>
    <cellStyle name="强调文字颜色 6 2 2 2 2" xfId="4797"/>
    <cellStyle name="强调文字颜色 6 2 2 2 3" xfId="4798"/>
    <cellStyle name="强调文字颜色 6 2 2 3" xfId="4799"/>
    <cellStyle name="强调文字颜色 6 2 2 3 2" xfId="4800"/>
    <cellStyle name="数字 2 3" xfId="4801"/>
    <cellStyle name="强调文字颜色 6 2 2 4" xfId="4802"/>
    <cellStyle name="强调文字颜色 6 2 3" xfId="4803"/>
    <cellStyle name="强调文字颜色 6 2 3 2" xfId="4804"/>
    <cellStyle name="强调文字颜色 6 2 3 2 2" xfId="4805"/>
    <cellStyle name="强调文字颜色 6 2 3 2 2 2" xfId="4806"/>
    <cellStyle name="强调文字颜色 6 2 3 2 3" xfId="4807"/>
    <cellStyle name="强调文字颜色 6 2 3 3 2" xfId="4808"/>
    <cellStyle name="强调文字颜色 6 2 3 4" xfId="4809"/>
    <cellStyle name="强调文字颜色 6 2 3 5" xfId="4810"/>
    <cellStyle name="强调文字颜色 6 2 4" xfId="4811"/>
    <cellStyle name="强调文字颜色 6 2 4 2" xfId="4812"/>
    <cellStyle name="强调文字颜色 6 2 4 2 2" xfId="4813"/>
    <cellStyle name="适中 3 3" xfId="4814"/>
    <cellStyle name="强调文字颜色 6 2 4 3" xfId="4815"/>
    <cellStyle name="强调文字颜色 6 2 5 2" xfId="4816"/>
    <cellStyle name="强调文字颜色 6 2 6" xfId="4817"/>
    <cellStyle name="强调文字颜色 6 2 7" xfId="4818"/>
    <cellStyle name="强调文字颜色 6 3" xfId="4819"/>
    <cellStyle name="强调文字颜色 6 3 2" xfId="4820"/>
    <cellStyle name="强调文字颜色 6 3 2 2" xfId="4821"/>
    <cellStyle name="强调文字颜色 6 3 2 2 2" xfId="4822"/>
    <cellStyle name="强调文字颜色 6 3 2 2 2 2" xfId="4823"/>
    <cellStyle name="强调文字颜色 6 3 2 3" xfId="4824"/>
    <cellStyle name="强调文字颜色 6 3 2 3 2" xfId="4825"/>
    <cellStyle name="强调文字颜色 6 3 2 4" xfId="4826"/>
    <cellStyle name="强调文字颜色 6 3 3 3" xfId="4827"/>
    <cellStyle name="强调文字颜色 6 3 4 2" xfId="4828"/>
    <cellStyle name="强调文字颜色 6 4" xfId="4829"/>
    <cellStyle name="强调文字颜色 6 4 2" xfId="4830"/>
    <cellStyle name="强调文字颜色 6 4 2 2" xfId="4831"/>
    <cellStyle name="强调文字颜色 6 4 2 2 2" xfId="4832"/>
    <cellStyle name="强调文字颜色 6 4 2 3" xfId="4833"/>
    <cellStyle name="强调文字颜色 6 4 3 2" xfId="4834"/>
    <cellStyle name="强调文字颜色 6 4 4" xfId="4835"/>
    <cellStyle name="强调文字颜色 6 5" xfId="4836"/>
    <cellStyle name="强调文字颜色 6 5 2" xfId="4837"/>
    <cellStyle name="强调文字颜色 6 5 2 2" xfId="4838"/>
    <cellStyle name="强调文字颜色 6 5 2 2 2" xfId="4839"/>
    <cellStyle name="强调文字颜色 6 5 2 3" xfId="4840"/>
    <cellStyle name="强调文字颜色 6 5 3" xfId="4841"/>
    <cellStyle name="强调文字颜色 6 5 3 2" xfId="4842"/>
    <cellStyle name="强调文字颜色 6 5 4" xfId="4843"/>
    <cellStyle name="强调文字颜色 6 6" xfId="4844"/>
    <cellStyle name="强调文字颜色 6 6 2" xfId="4845"/>
    <cellStyle name="强调文字颜色 6 6 2 2" xfId="4846"/>
    <cellStyle name="强调文字颜色 6 6 3" xfId="4847"/>
    <cellStyle name="强调文字颜色 6 7" xfId="4848"/>
    <cellStyle name="强调文字颜色 6 7 2" xfId="4849"/>
    <cellStyle name="强调文字颜色 6 8" xfId="4850"/>
    <cellStyle name="强调文字颜色 6 9" xfId="4851"/>
    <cellStyle name="适中 2 2 2" xfId="4852"/>
    <cellStyle name="适中 2 2 2 2" xfId="4853"/>
    <cellStyle name="适中 2 2 2 2 2" xfId="4854"/>
    <cellStyle name="适中 2 2 2 3" xfId="4855"/>
    <cellStyle name="适中 2 2 3 2" xfId="4856"/>
    <cellStyle name="适中 2 2 4" xfId="4857"/>
    <cellStyle name="适中 2 3" xfId="4858"/>
    <cellStyle name="适中 2 3 2" xfId="4859"/>
    <cellStyle name="适中 2 3 2 2" xfId="4860"/>
    <cellStyle name="适中 2 4" xfId="4861"/>
    <cellStyle name="适中 2 5" xfId="4862"/>
    <cellStyle name="适中 3 2" xfId="4863"/>
    <cellStyle name="适中 3 2 2" xfId="4864"/>
    <cellStyle name="适中 3 2 2 3" xfId="4865"/>
    <cellStyle name="适中 3 2 3" xfId="4866"/>
    <cellStyle name="适中 3 2 3 2" xfId="4867"/>
    <cellStyle name="适中 3 2 4" xfId="4868"/>
    <cellStyle name="适中 3 3 2" xfId="4869"/>
    <cellStyle name="适中 3 3 2 2" xfId="4870"/>
    <cellStyle name="适中 3 3 3" xfId="4871"/>
    <cellStyle name="适中 3 4" xfId="4872"/>
    <cellStyle name="适中 3 4 2" xfId="4873"/>
    <cellStyle name="适中 3 5" xfId="4874"/>
    <cellStyle name="适中 4" xfId="4875"/>
    <cellStyle name="适中 4 2" xfId="4876"/>
    <cellStyle name="适中 4 2 2" xfId="4877"/>
    <cellStyle name="适中 4 3" xfId="4878"/>
    <cellStyle name="适中 4 3 2" xfId="4879"/>
    <cellStyle name="适中 4 4" xfId="4880"/>
    <cellStyle name="适中 5 2" xfId="4881"/>
    <cellStyle name="适中 5 2 2 2" xfId="4882"/>
    <cellStyle name="适中 5 3" xfId="4883"/>
    <cellStyle name="适中 5 4" xfId="4884"/>
    <cellStyle name="适中 6 2" xfId="4885"/>
    <cellStyle name="适中 6 2 2" xfId="4886"/>
    <cellStyle name="适中 6 3" xfId="4887"/>
    <cellStyle name="适中 7" xfId="4888"/>
    <cellStyle name="适中 7 2" xfId="4889"/>
    <cellStyle name="输出 2 2 2" xfId="4890"/>
    <cellStyle name="输出 2 2 2 2" xfId="4891"/>
    <cellStyle name="输出 2 2 2 3" xfId="4892"/>
    <cellStyle name="输出 2 2 3" xfId="4893"/>
    <cellStyle name="输出 2 2 3 2" xfId="4894"/>
    <cellStyle name="输出 2 3" xfId="4895"/>
    <cellStyle name="输出 2 3 2" xfId="4896"/>
    <cellStyle name="输出 2 3 2 2" xfId="4897"/>
    <cellStyle name="输出 2 3 2 2 2" xfId="4898"/>
    <cellStyle name="输出 2 3 3 2" xfId="4899"/>
    <cellStyle name="输出 2 4" xfId="4900"/>
    <cellStyle name="输出 2 4 2" xfId="4901"/>
    <cellStyle name="输出 2 4 2 2" xfId="4902"/>
    <cellStyle name="输出 2 4 3" xfId="4903"/>
    <cellStyle name="输出 2 5" xfId="4904"/>
    <cellStyle name="输出 2 5 2" xfId="4905"/>
    <cellStyle name="输出 2 6" xfId="4906"/>
    <cellStyle name="输出 2 7" xfId="4907"/>
    <cellStyle name="输出 3 2" xfId="4908"/>
    <cellStyle name="输出 3 2 2" xfId="4909"/>
    <cellStyle name="输出 3 2 2 2" xfId="4910"/>
    <cellStyle name="输出 3 2 2 2 2" xfId="4911"/>
    <cellStyle name="输出 3 2 3 2" xfId="4912"/>
    <cellStyle name="输出 3 2 4" xfId="4913"/>
    <cellStyle name="输出 3 3" xfId="4914"/>
    <cellStyle name="输出 3 3 2" xfId="4915"/>
    <cellStyle name="输出 3 3 2 2" xfId="4916"/>
    <cellStyle name="输出 3 3 3" xfId="4917"/>
    <cellStyle name="输出 3 4" xfId="4918"/>
    <cellStyle name="输出 3 4 2" xfId="4919"/>
    <cellStyle name="输出 3 5" xfId="4920"/>
    <cellStyle name="输出 4" xfId="4921"/>
    <cellStyle name="输出 5" xfId="4922"/>
    <cellStyle name="输出 5 2" xfId="4923"/>
    <cellStyle name="输出 5 2 2" xfId="4924"/>
    <cellStyle name="输出 5 2 2 2" xfId="4925"/>
    <cellStyle name="输出 5 2 3" xfId="4926"/>
    <cellStyle name="输出 5 3" xfId="4927"/>
    <cellStyle name="输出 5 3 2" xfId="4928"/>
    <cellStyle name="输出 5 4" xfId="4929"/>
    <cellStyle name="输入 2 2 2" xfId="4930"/>
    <cellStyle name="输入 2 2 2 2" xfId="4931"/>
    <cellStyle name="输入 2 2 2 2 2" xfId="4932"/>
    <cellStyle name="输入 2 2 3" xfId="4933"/>
    <cellStyle name="输入 2 2 3 2" xfId="4934"/>
    <cellStyle name="输入 2 2 4" xfId="4935"/>
    <cellStyle name="输入 2 3" xfId="4936"/>
    <cellStyle name="输入 2 3 2" xfId="4937"/>
    <cellStyle name="输入 2 3 2 2" xfId="4938"/>
    <cellStyle name="输入 2 3 3" xfId="4939"/>
    <cellStyle name="输入 2 4" xfId="4940"/>
    <cellStyle name="输入 2 4 2" xfId="4941"/>
    <cellStyle name="输入 3 2" xfId="4942"/>
    <cellStyle name="输入 3 2 2" xfId="4943"/>
    <cellStyle name="输入 3 2 2 2" xfId="4944"/>
    <cellStyle name="输入 3 2 2 2 2" xfId="4945"/>
    <cellStyle name="输入 3 2 2 3" xfId="4946"/>
    <cellStyle name="输入 3 2 3" xfId="4947"/>
    <cellStyle name="输入 3 2 3 2" xfId="4948"/>
    <cellStyle name="输入 3 3" xfId="4949"/>
    <cellStyle name="输入 3 3 2 2" xfId="4950"/>
    <cellStyle name="输入 3 3 3" xfId="4951"/>
    <cellStyle name="输入 3 4" xfId="4952"/>
    <cellStyle name="输入 3 4 2" xfId="4953"/>
    <cellStyle name="输入 4" xfId="4954"/>
    <cellStyle name="输入 4 2" xfId="4955"/>
    <cellStyle name="输入 4 2 2" xfId="4956"/>
    <cellStyle name="输入 4 2 2 2" xfId="4957"/>
    <cellStyle name="输入 4 3" xfId="4958"/>
    <cellStyle name="输入 4 3 2" xfId="4959"/>
    <cellStyle name="输入 4 4" xfId="4960"/>
    <cellStyle name="输入 5 2 2" xfId="4961"/>
    <cellStyle name="输入 6 3" xfId="4962"/>
    <cellStyle name="输入 5 2 2 2" xfId="4963"/>
    <cellStyle name="输入 5 2 3" xfId="4964"/>
    <cellStyle name="输入 5 3" xfId="4965"/>
    <cellStyle name="输入 5 3 2" xfId="4966"/>
    <cellStyle name="注释 4" xfId="4967"/>
    <cellStyle name="输入 5 4" xfId="4968"/>
    <cellStyle name="输入 6 2 2" xfId="4969"/>
    <cellStyle name="数字" xfId="4970"/>
    <cellStyle name="数字 2" xfId="4971"/>
    <cellStyle name="数字 2 2" xfId="4972"/>
    <cellStyle name="数字 2 2 2" xfId="4973"/>
    <cellStyle name="数字 2 2 3" xfId="4974"/>
    <cellStyle name="数字 2 3 2" xfId="4975"/>
    <cellStyle name="数字 3" xfId="4976"/>
    <cellStyle name="数字 3 2" xfId="4977"/>
    <cellStyle name="数字 3 2 2" xfId="4978"/>
    <cellStyle name="数字 3 3" xfId="4979"/>
    <cellStyle name="数字 4 2" xfId="4980"/>
    <cellStyle name="数字 5" xfId="4981"/>
    <cellStyle name="未定义" xfId="4982"/>
    <cellStyle name="着色 1" xfId="4983"/>
    <cellStyle name="着色 1 2" xfId="4984"/>
    <cellStyle name="着色 2" xfId="4985"/>
    <cellStyle name="着色 2 2" xfId="4986"/>
    <cellStyle name="着色 3" xfId="4987"/>
    <cellStyle name="着色 3 2" xfId="4988"/>
    <cellStyle name="着色 5 2" xfId="4989"/>
    <cellStyle name="着色 6" xfId="4990"/>
    <cellStyle name="着色 6 2" xfId="4991"/>
    <cellStyle name="寘嬫愗傝 [0.00]_Region Orders (2)" xfId="4992"/>
    <cellStyle name="注释 2" xfId="4993"/>
    <cellStyle name="注释 2 2 2 3" xfId="4994"/>
    <cellStyle name="注释 2 2 3 2" xfId="4995"/>
    <cellStyle name="注释 2 2 3 3" xfId="4996"/>
    <cellStyle name="注释 2 2 5" xfId="4997"/>
    <cellStyle name="注释 2 5" xfId="4998"/>
    <cellStyle name="注释 3 4 2" xfId="4999"/>
    <cellStyle name="注释 5" xfId="5000"/>
    <cellStyle name="注释 5 3 2" xfId="5001"/>
    <cellStyle name="注释 6 2" xfId="5002"/>
    <cellStyle name="注释 6 2 2" xfId="5003"/>
    <cellStyle name="注释 6 3" xfId="5004"/>
    <cellStyle name="注释 7" xfId="5005"/>
    <cellStyle name="注释 7 2" xfId="5006"/>
    <cellStyle name="注释 8" xfId="5007"/>
    <cellStyle name="注释 9" xfId="5008"/>
  </cellStyles>
  <dxfs count="3">
    <dxf>
      <font>
        <b val="1"/>
        <i val="0"/>
      </font>
    </dxf>
    <dxf>
      <font>
        <b val="0"/>
        <color indexed="10"/>
      </font>
    </dxf>
    <dxf>
      <font>
        <b val="0"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zoomScale="85" zoomScaleNormal="85" topLeftCell="A5" workbookViewId="0">
      <selection activeCell="B34" sqref="B34"/>
    </sheetView>
  </sheetViews>
  <sheetFormatPr defaultColWidth="9" defaultRowHeight="14.25"/>
  <cols>
    <col min="1" max="1" width="4.375" style="282" customWidth="1"/>
    <col min="2" max="2" width="69.125" style="283" customWidth="1"/>
    <col min="3" max="3" width="14.25" style="282" customWidth="1"/>
    <col min="4" max="8" width="9" style="283"/>
    <col min="9" max="9" width="58.625" style="283" customWidth="1"/>
    <col min="10" max="16384" width="9" style="283"/>
  </cols>
  <sheetData>
    <row r="1" ht="20.25" customHeight="1" spans="1:2">
      <c r="A1" s="284" t="s">
        <v>0</v>
      </c>
      <c r="B1" s="284"/>
    </row>
    <row r="2" s="280" customFormat="1" ht="22.5" spans="1:3">
      <c r="A2" s="285" t="s">
        <v>1</v>
      </c>
      <c r="B2" s="285"/>
      <c r="C2" s="285"/>
    </row>
    <row r="3" spans="1:2">
      <c r="A3" s="286"/>
      <c r="B3" s="286"/>
    </row>
    <row r="4" ht="25.15" customHeight="1" spans="1:3">
      <c r="A4" s="287" t="s">
        <v>2</v>
      </c>
      <c r="B4" s="287"/>
      <c r="C4" s="288" t="s">
        <v>3</v>
      </c>
    </row>
    <row r="5" s="281" customFormat="1" ht="25.15" customHeight="1" spans="1:3">
      <c r="A5" s="289" t="s">
        <v>4</v>
      </c>
      <c r="B5" s="290" t="s">
        <v>5</v>
      </c>
      <c r="C5" s="291" t="s">
        <v>6</v>
      </c>
    </row>
    <row r="6" s="281" customFormat="1" ht="25.15" customHeight="1" spans="1:3">
      <c r="A6" s="289" t="s">
        <v>7</v>
      </c>
      <c r="B6" s="290" t="s">
        <v>8</v>
      </c>
      <c r="C6" s="291" t="s">
        <v>6</v>
      </c>
    </row>
    <row r="7" s="281" customFormat="1" ht="25.15" customHeight="1" spans="1:3">
      <c r="A7" s="289" t="s">
        <v>9</v>
      </c>
      <c r="B7" s="290" t="s">
        <v>10</v>
      </c>
      <c r="C7" s="291" t="s">
        <v>11</v>
      </c>
    </row>
    <row r="8" s="281" customFormat="1" ht="25.15" customHeight="1" spans="1:3">
      <c r="A8" s="289" t="s">
        <v>12</v>
      </c>
      <c r="B8" s="290" t="s">
        <v>13</v>
      </c>
      <c r="C8" s="291" t="s">
        <v>6</v>
      </c>
    </row>
    <row r="9" s="281" customFormat="1" ht="25.15" customHeight="1" spans="1:3">
      <c r="A9" s="289" t="s">
        <v>14</v>
      </c>
      <c r="B9" s="290" t="s">
        <v>15</v>
      </c>
      <c r="C9" s="291" t="s">
        <v>6</v>
      </c>
    </row>
    <row r="10" s="281" customFormat="1" ht="25.15" customHeight="1" spans="1:3">
      <c r="A10" s="289" t="s">
        <v>16</v>
      </c>
      <c r="B10" s="290" t="s">
        <v>17</v>
      </c>
      <c r="C10" s="291" t="s">
        <v>6</v>
      </c>
    </row>
    <row r="11" s="281" customFormat="1" ht="25.15" customHeight="1" spans="1:3">
      <c r="A11" s="289" t="s">
        <v>18</v>
      </c>
      <c r="B11" s="290" t="s">
        <v>19</v>
      </c>
      <c r="C11" s="291" t="s">
        <v>6</v>
      </c>
    </row>
    <row r="12" s="281" customFormat="1" ht="25.15" customHeight="1" spans="1:3">
      <c r="A12" s="289" t="s">
        <v>20</v>
      </c>
      <c r="B12" s="290" t="s">
        <v>21</v>
      </c>
      <c r="C12" s="291" t="s">
        <v>6</v>
      </c>
    </row>
    <row r="13" s="281" customFormat="1" ht="25.15" customHeight="1" spans="1:3">
      <c r="A13" s="289" t="s">
        <v>22</v>
      </c>
      <c r="B13" s="290" t="s">
        <v>23</v>
      </c>
      <c r="C13" s="291" t="s">
        <v>6</v>
      </c>
    </row>
    <row r="14" s="281" customFormat="1" ht="25.15" customHeight="1" spans="1:3">
      <c r="A14" s="289" t="s">
        <v>24</v>
      </c>
      <c r="B14" s="290" t="s">
        <v>25</v>
      </c>
      <c r="C14" s="291" t="s">
        <v>11</v>
      </c>
    </row>
    <row r="15" s="281" customFormat="1" ht="25.15" customHeight="1" spans="1:3">
      <c r="A15" s="289" t="s">
        <v>26</v>
      </c>
      <c r="B15" s="290" t="s">
        <v>27</v>
      </c>
      <c r="C15" s="291" t="s">
        <v>11</v>
      </c>
    </row>
    <row r="16" s="281" customFormat="1" ht="25.15" customHeight="1" spans="1:3">
      <c r="A16" s="289" t="s">
        <v>28</v>
      </c>
      <c r="B16" s="290" t="s">
        <v>29</v>
      </c>
      <c r="C16" s="291" t="s">
        <v>6</v>
      </c>
    </row>
    <row r="17" s="281" customFormat="1" ht="25.15" customHeight="1" spans="1:3">
      <c r="A17" s="289" t="s">
        <v>30</v>
      </c>
      <c r="B17" s="290" t="s">
        <v>31</v>
      </c>
      <c r="C17" s="291" t="s">
        <v>6</v>
      </c>
    </row>
    <row r="18" s="281" customFormat="1" ht="25.15" customHeight="1" spans="1:3">
      <c r="A18" s="289" t="s">
        <v>32</v>
      </c>
      <c r="B18" s="290" t="s">
        <v>33</v>
      </c>
      <c r="C18" s="291" t="s">
        <v>6</v>
      </c>
    </row>
    <row r="19" s="281" customFormat="1" ht="25.15" customHeight="1" spans="1:3">
      <c r="A19" s="289" t="s">
        <v>34</v>
      </c>
      <c r="B19" s="290" t="s">
        <v>35</v>
      </c>
      <c r="C19" s="291" t="s">
        <v>11</v>
      </c>
    </row>
    <row r="20" s="281" customFormat="1" ht="25.15" customHeight="1" spans="1:3">
      <c r="A20" s="289" t="s">
        <v>36</v>
      </c>
      <c r="B20" s="290" t="s">
        <v>37</v>
      </c>
      <c r="C20" s="291" t="s">
        <v>11</v>
      </c>
    </row>
    <row r="21" s="281" customFormat="1" ht="25.15" customHeight="1" spans="1:3">
      <c r="A21" s="289" t="s">
        <v>38</v>
      </c>
      <c r="B21" s="290" t="s">
        <v>39</v>
      </c>
      <c r="C21" s="291" t="s">
        <v>6</v>
      </c>
    </row>
    <row r="22" s="281" customFormat="1" ht="25.15" customHeight="1" spans="1:3">
      <c r="A22" s="289" t="s">
        <v>40</v>
      </c>
      <c r="B22" s="290" t="s">
        <v>41</v>
      </c>
      <c r="C22" s="291" t="s">
        <v>6</v>
      </c>
    </row>
    <row r="23" s="281" customFormat="1" ht="25.15" customHeight="1" spans="1:3">
      <c r="A23" s="289" t="s">
        <v>42</v>
      </c>
      <c r="B23" s="290" t="s">
        <v>43</v>
      </c>
      <c r="C23" s="291" t="s">
        <v>11</v>
      </c>
    </row>
    <row r="24" s="281" customFormat="1" ht="25.15" customHeight="1" spans="1:3">
      <c r="A24" s="289" t="s">
        <v>44</v>
      </c>
      <c r="B24" s="290" t="s">
        <v>45</v>
      </c>
      <c r="C24" s="291" t="s">
        <v>11</v>
      </c>
    </row>
    <row r="25" s="281" customFormat="1" ht="25.15" customHeight="1" spans="1:3">
      <c r="A25" s="289" t="s">
        <v>46</v>
      </c>
      <c r="B25" s="290" t="s">
        <v>47</v>
      </c>
      <c r="C25" s="291" t="s">
        <v>6</v>
      </c>
    </row>
    <row r="26" s="281" customFormat="1" ht="25.15" customHeight="1" spans="1:3">
      <c r="A26" s="289" t="s">
        <v>48</v>
      </c>
      <c r="B26" s="290" t="s">
        <v>49</v>
      </c>
      <c r="C26" s="291" t="s">
        <v>6</v>
      </c>
    </row>
    <row r="27" s="281" customFormat="1" ht="25.15" customHeight="1" spans="1:3">
      <c r="A27" s="289" t="s">
        <v>50</v>
      </c>
      <c r="B27" s="290" t="s">
        <v>51</v>
      </c>
      <c r="C27" s="291" t="s">
        <v>52</v>
      </c>
    </row>
    <row r="28" ht="25.15" customHeight="1" spans="1:9">
      <c r="A28" s="287" t="s">
        <v>53</v>
      </c>
      <c r="B28" s="287"/>
      <c r="C28" s="291"/>
      <c r="H28" s="292"/>
      <c r="I28" s="292"/>
    </row>
    <row r="29" ht="25.15" customHeight="1" spans="1:9">
      <c r="A29" s="289" t="s">
        <v>4</v>
      </c>
      <c r="B29" s="293" t="s">
        <v>54</v>
      </c>
      <c r="C29" s="291" t="s">
        <v>6</v>
      </c>
      <c r="H29" s="292"/>
      <c r="I29" s="292"/>
    </row>
    <row r="30" ht="25.15" customHeight="1" spans="1:9">
      <c r="A30" s="289" t="s">
        <v>7</v>
      </c>
      <c r="B30" s="293" t="s">
        <v>55</v>
      </c>
      <c r="C30" s="291" t="s">
        <v>11</v>
      </c>
      <c r="H30" s="292"/>
      <c r="I30" s="292"/>
    </row>
    <row r="31" ht="25.15" customHeight="1" spans="1:9">
      <c r="A31" s="289" t="s">
        <v>9</v>
      </c>
      <c r="B31" s="293" t="s">
        <v>56</v>
      </c>
      <c r="C31" s="291" t="s">
        <v>6</v>
      </c>
      <c r="H31" s="292"/>
      <c r="I31" s="292"/>
    </row>
    <row r="32" ht="25.15" customHeight="1" spans="1:9">
      <c r="A32" s="289" t="s">
        <v>12</v>
      </c>
      <c r="B32" s="293" t="s">
        <v>57</v>
      </c>
      <c r="C32" s="291" t="s">
        <v>11</v>
      </c>
      <c r="H32" s="292"/>
      <c r="I32" s="292"/>
    </row>
    <row r="33" ht="25.15" customHeight="1" spans="1:9">
      <c r="A33" s="287" t="s">
        <v>58</v>
      </c>
      <c r="B33" s="287"/>
      <c r="C33" s="291"/>
      <c r="H33" s="292"/>
      <c r="I33" s="292"/>
    </row>
    <row r="34" ht="25.15" customHeight="1" spans="1:9">
      <c r="A34" s="289" t="s">
        <v>4</v>
      </c>
      <c r="B34" s="293" t="s">
        <v>59</v>
      </c>
      <c r="C34" s="291" t="s">
        <v>6</v>
      </c>
      <c r="H34" s="292"/>
      <c r="I34" s="292"/>
    </row>
    <row r="35" ht="15.6" customHeight="1" spans="1:3">
      <c r="A35" s="294" t="s">
        <v>60</v>
      </c>
      <c r="B35" s="294"/>
      <c r="C35" s="294"/>
    </row>
    <row r="36" spans="1:3">
      <c r="A36" s="295"/>
      <c r="B36" s="295"/>
      <c r="C36" s="295"/>
    </row>
    <row r="37" ht="42.6" customHeight="1" spans="1:3">
      <c r="A37" s="295"/>
      <c r="B37" s="295"/>
      <c r="C37" s="295"/>
    </row>
  </sheetData>
  <mergeCells count="7">
    <mergeCell ref="A1:B1"/>
    <mergeCell ref="A2:C2"/>
    <mergeCell ref="A3:B3"/>
    <mergeCell ref="A4:B4"/>
    <mergeCell ref="A28:B28"/>
    <mergeCell ref="A33:B33"/>
    <mergeCell ref="A35:C37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C18" sqref="C18"/>
    </sheetView>
  </sheetViews>
  <sheetFormatPr defaultColWidth="8.625" defaultRowHeight="14.25" outlineLevelCol="5"/>
  <cols>
    <col min="1" max="1" width="43.125" style="133" customWidth="1"/>
    <col min="2" max="2" width="13" style="133" customWidth="1"/>
    <col min="3" max="3" width="13.5" style="133" customWidth="1"/>
    <col min="4" max="4" width="16" style="134" customWidth="1"/>
    <col min="5" max="16384" width="8.625" style="133"/>
  </cols>
  <sheetData>
    <row r="1" ht="22.35" customHeight="1" spans="1:4">
      <c r="A1" s="135" t="s">
        <v>1280</v>
      </c>
      <c r="B1" s="136"/>
      <c r="C1" s="136"/>
      <c r="D1" s="137"/>
    </row>
    <row r="2" ht="20.25" spans="1:4">
      <c r="A2" s="138" t="s">
        <v>1281</v>
      </c>
      <c r="B2" s="138"/>
      <c r="C2" s="138"/>
      <c r="D2" s="139"/>
    </row>
    <row r="3" spans="1:4">
      <c r="A3" s="140" t="s">
        <v>63</v>
      </c>
      <c r="B3" s="140"/>
      <c r="C3" s="140"/>
      <c r="D3" s="141"/>
    </row>
    <row r="4" ht="48" customHeight="1" spans="1:4">
      <c r="A4" s="142" t="s">
        <v>157</v>
      </c>
      <c r="B4" s="127" t="s">
        <v>65</v>
      </c>
      <c r="C4" s="143" t="s">
        <v>66</v>
      </c>
      <c r="D4" s="38" t="s">
        <v>67</v>
      </c>
    </row>
    <row r="5" ht="24.6" customHeight="1" spans="1:4">
      <c r="A5" s="144" t="s">
        <v>1282</v>
      </c>
      <c r="B5" s="144">
        <v>482.99</v>
      </c>
      <c r="C5" s="144">
        <v>491.55</v>
      </c>
      <c r="D5" s="145">
        <f t="shared" ref="D5:D10" si="0">B5/C5</f>
        <v>0.9826</v>
      </c>
    </row>
    <row r="6" ht="32.45" customHeight="1" spans="1:4">
      <c r="A6" s="146" t="s">
        <v>1283</v>
      </c>
      <c r="B6" s="146">
        <v>81.5</v>
      </c>
      <c r="C6" s="146">
        <v>92.2</v>
      </c>
      <c r="D6" s="145">
        <f t="shared" si="0"/>
        <v>0.8839</v>
      </c>
    </row>
    <row r="7" ht="32.45" customHeight="1" spans="1:4">
      <c r="A7" s="146" t="s">
        <v>1284</v>
      </c>
      <c r="B7" s="146">
        <v>96.06</v>
      </c>
      <c r="C7" s="146">
        <v>96.6</v>
      </c>
      <c r="D7" s="145">
        <f t="shared" si="0"/>
        <v>0.9944</v>
      </c>
    </row>
    <row r="8" ht="32.45" customHeight="1" spans="1:4">
      <c r="A8" s="146" t="s">
        <v>1285</v>
      </c>
      <c r="B8" s="146">
        <f>B9+B10</f>
        <v>305.43</v>
      </c>
      <c r="C8" s="146">
        <f>C9+C10</f>
        <v>302.75</v>
      </c>
      <c r="D8" s="145">
        <f t="shared" si="0"/>
        <v>1.0089</v>
      </c>
    </row>
    <row r="9" ht="32.45" customHeight="1" spans="1:6">
      <c r="A9" s="147" t="s">
        <v>1286</v>
      </c>
      <c r="B9" s="148">
        <v>280.43</v>
      </c>
      <c r="C9" s="148">
        <v>277.75</v>
      </c>
      <c r="D9" s="145">
        <f t="shared" si="0"/>
        <v>1.0096</v>
      </c>
      <c r="F9" s="149"/>
    </row>
    <row r="10" ht="32.45" customHeight="1" spans="1:4">
      <c r="A10" s="147" t="s">
        <v>1287</v>
      </c>
      <c r="B10" s="148">
        <v>25</v>
      </c>
      <c r="C10" s="148">
        <v>25</v>
      </c>
      <c r="D10" s="145">
        <f t="shared" si="0"/>
        <v>1</v>
      </c>
    </row>
    <row r="12" ht="15.6" customHeight="1" spans="1:1">
      <c r="A12" s="150" t="s">
        <v>1288</v>
      </c>
    </row>
    <row r="13" ht="100.5" customHeight="1" spans="1:4">
      <c r="A13" s="151" t="s">
        <v>1289</v>
      </c>
      <c r="B13" s="151"/>
      <c r="C13" s="151"/>
      <c r="D13" s="152"/>
    </row>
    <row r="14" ht="81.6" customHeight="1" spans="1:4">
      <c r="A14" s="153" t="s">
        <v>1290</v>
      </c>
      <c r="B14" s="153"/>
      <c r="C14" s="153"/>
      <c r="D14" s="154"/>
    </row>
    <row r="15" spans="1:4">
      <c r="A15" s="155"/>
      <c r="B15" s="155"/>
      <c r="C15" s="155"/>
      <c r="D15" s="156"/>
    </row>
    <row r="16" spans="1:4">
      <c r="A16" s="157"/>
      <c r="B16" s="157"/>
      <c r="C16" s="157"/>
      <c r="D16" s="158"/>
    </row>
    <row r="17" spans="1:4">
      <c r="A17" s="157"/>
      <c r="B17" s="157"/>
      <c r="C17" s="157"/>
      <c r="D17" s="158"/>
    </row>
  </sheetData>
  <mergeCells count="4">
    <mergeCell ref="A2:D2"/>
    <mergeCell ref="A3:D3"/>
    <mergeCell ref="A13:D13"/>
    <mergeCell ref="A14:D14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A6" sqref="A6:D28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style="88" customWidth="1"/>
  </cols>
  <sheetData>
    <row r="1" ht="22.15" customHeight="1" spans="1:1">
      <c r="A1" s="16" t="s">
        <v>1291</v>
      </c>
    </row>
    <row r="2" ht="27" customHeight="1" spans="1:4">
      <c r="A2" s="89" t="s">
        <v>1292</v>
      </c>
      <c r="B2" s="89"/>
      <c r="C2" s="89"/>
      <c r="D2" s="90"/>
    </row>
    <row r="3" spans="1:4">
      <c r="A3" s="91"/>
      <c r="B3" s="92"/>
      <c r="C3" s="92"/>
      <c r="D3" s="132" t="s">
        <v>1226</v>
      </c>
    </row>
    <row r="4" ht="46.15" customHeight="1" spans="1:4">
      <c r="A4" s="106" t="s">
        <v>1293</v>
      </c>
      <c r="B4" s="127" t="s">
        <v>65</v>
      </c>
      <c r="C4" s="21" t="s">
        <v>66</v>
      </c>
      <c r="D4" s="38" t="s">
        <v>67</v>
      </c>
    </row>
    <row r="5" ht="18.75" customHeight="1" spans="1:4">
      <c r="A5" s="128" t="s">
        <v>1294</v>
      </c>
      <c r="B5" s="127"/>
      <c r="C5" s="21"/>
      <c r="D5" s="38"/>
    </row>
    <row r="6" ht="18.75" customHeight="1" spans="1:4">
      <c r="A6" s="107" t="s">
        <v>1295</v>
      </c>
      <c r="B6" s="127">
        <f>B11+B17+B14</f>
        <v>6000</v>
      </c>
      <c r="C6" s="127">
        <f>C11+C17+C14</f>
        <v>12025</v>
      </c>
      <c r="D6" s="38">
        <f>B6/C6</f>
        <v>0.499</v>
      </c>
    </row>
    <row r="7" ht="17.45" customHeight="1" spans="1:4">
      <c r="A7" s="129" t="s">
        <v>1296</v>
      </c>
      <c r="B7" s="130"/>
      <c r="C7" s="130"/>
      <c r="D7" s="38"/>
    </row>
    <row r="8" ht="17.45" customHeight="1" spans="1:4">
      <c r="A8" s="129" t="s">
        <v>1297</v>
      </c>
      <c r="B8" s="130"/>
      <c r="C8" s="130"/>
      <c r="D8" s="38"/>
    </row>
    <row r="9" ht="17.45" customHeight="1" spans="1:6">
      <c r="A9" s="129" t="s">
        <v>1298</v>
      </c>
      <c r="B9" s="130"/>
      <c r="C9" s="130"/>
      <c r="D9" s="38"/>
      <c r="F9" s="131"/>
    </row>
    <row r="10" ht="17.45" customHeight="1" spans="1:4">
      <c r="A10" s="129" t="s">
        <v>1299</v>
      </c>
      <c r="B10" s="98"/>
      <c r="C10" s="98"/>
      <c r="D10" s="38"/>
    </row>
    <row r="11" ht="17.45" customHeight="1" spans="1:4">
      <c r="A11" s="129" t="s">
        <v>1300</v>
      </c>
      <c r="B11" s="125">
        <v>5000</v>
      </c>
      <c r="C11" s="125">
        <v>10538</v>
      </c>
      <c r="D11" s="38">
        <f>B11/C11</f>
        <v>0.4745</v>
      </c>
    </row>
    <row r="12" ht="17.45" customHeight="1" spans="1:4">
      <c r="A12" s="129" t="s">
        <v>1301</v>
      </c>
      <c r="B12" s="98"/>
      <c r="C12" s="98"/>
      <c r="D12" s="38"/>
    </row>
    <row r="13" ht="17.45" customHeight="1" spans="1:4">
      <c r="A13" s="129" t="s">
        <v>1302</v>
      </c>
      <c r="B13" s="98"/>
      <c r="C13" s="98"/>
      <c r="D13" s="38"/>
    </row>
    <row r="14" ht="17.45" customHeight="1" spans="1:4">
      <c r="A14" s="129" t="s">
        <v>1303</v>
      </c>
      <c r="B14" s="98">
        <v>700</v>
      </c>
      <c r="C14" s="98">
        <v>1187</v>
      </c>
      <c r="D14" s="38">
        <f>B14/C14</f>
        <v>0.5897</v>
      </c>
    </row>
    <row r="15" ht="17.45" customHeight="1" spans="1:4">
      <c r="A15" s="129" t="s">
        <v>1304</v>
      </c>
      <c r="B15" s="98"/>
      <c r="C15" s="98"/>
      <c r="D15" s="38"/>
    </row>
    <row r="16" ht="17.45" customHeight="1" spans="1:4">
      <c r="A16" s="129" t="s">
        <v>1305</v>
      </c>
      <c r="B16" s="98"/>
      <c r="C16" s="98"/>
      <c r="D16" s="38"/>
    </row>
    <row r="17" ht="17.45" customHeight="1" spans="1:4">
      <c r="A17" s="129" t="s">
        <v>1306</v>
      </c>
      <c r="B17" s="125">
        <v>300</v>
      </c>
      <c r="C17" s="125">
        <v>300</v>
      </c>
      <c r="D17" s="38">
        <f>B17/C17</f>
        <v>1</v>
      </c>
    </row>
    <row r="18" ht="17.45" customHeight="1" spans="1:4">
      <c r="A18" s="129" t="s">
        <v>1307</v>
      </c>
      <c r="B18" s="98"/>
      <c r="C18" s="98"/>
      <c r="D18" s="38"/>
    </row>
    <row r="19" ht="17.45" customHeight="1" spans="1:4">
      <c r="A19" s="129" t="s">
        <v>1308</v>
      </c>
      <c r="B19" s="98"/>
      <c r="C19" s="98"/>
      <c r="D19" s="38"/>
    </row>
    <row r="20" ht="17.45" customHeight="1" spans="1:4">
      <c r="A20" s="106" t="s">
        <v>1309</v>
      </c>
      <c r="B20" s="98">
        <f>B6</f>
        <v>6000</v>
      </c>
      <c r="C20" s="98">
        <f>C6</f>
        <v>12025</v>
      </c>
      <c r="D20" s="38">
        <f>B20/C20</f>
        <v>0.499</v>
      </c>
    </row>
    <row r="21" ht="17.45" customHeight="1" spans="1:4">
      <c r="A21" s="96" t="s">
        <v>1310</v>
      </c>
      <c r="B21" s="98"/>
      <c r="C21" s="98"/>
      <c r="D21" s="99"/>
    </row>
    <row r="22" ht="17.45" customHeight="1" spans="1:4">
      <c r="A22" s="96" t="s">
        <v>1311</v>
      </c>
      <c r="B22" s="98"/>
      <c r="C22" s="98"/>
      <c r="D22" s="99"/>
    </row>
    <row r="23" ht="17.45" customHeight="1" spans="1:4">
      <c r="A23" s="107" t="s">
        <v>1312</v>
      </c>
      <c r="B23" s="98">
        <v>285260</v>
      </c>
      <c r="C23" s="98">
        <v>189835</v>
      </c>
      <c r="D23" s="38">
        <f>B23/C23</f>
        <v>1.5027</v>
      </c>
    </row>
    <row r="24" ht="17.45" customHeight="1" spans="1:4">
      <c r="A24" s="107" t="s">
        <v>1313</v>
      </c>
      <c r="B24" s="98"/>
      <c r="C24" s="98"/>
      <c r="D24" s="99"/>
    </row>
    <row r="25" ht="17.45" customHeight="1" spans="1:4">
      <c r="A25" s="107" t="s">
        <v>1314</v>
      </c>
      <c r="B25" s="98"/>
      <c r="C25" s="98"/>
      <c r="D25" s="99"/>
    </row>
    <row r="26" ht="17.45" customHeight="1" spans="1:4">
      <c r="A26" s="98" t="s">
        <v>1315</v>
      </c>
      <c r="B26" s="98"/>
      <c r="C26" s="98"/>
      <c r="D26" s="99"/>
    </row>
    <row r="27" ht="17.45" customHeight="1" spans="1:4">
      <c r="A27" s="98" t="s">
        <v>1316</v>
      </c>
      <c r="B27" s="98"/>
      <c r="C27" s="98">
        <v>304305</v>
      </c>
      <c r="D27" s="99"/>
    </row>
    <row r="28" ht="17.45" customHeight="1" spans="1:4">
      <c r="A28" s="106" t="s">
        <v>107</v>
      </c>
      <c r="B28" s="98">
        <f>B20+B23+B27</f>
        <v>291260</v>
      </c>
      <c r="C28" s="98">
        <f>C20+C23+C27</f>
        <v>506165</v>
      </c>
      <c r="D28" s="38">
        <f>B28/C28</f>
        <v>0.5754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G30" sqref="G30"/>
    </sheetView>
  </sheetViews>
  <sheetFormatPr defaultColWidth="9" defaultRowHeight="14.25" outlineLevelCol="5"/>
  <cols>
    <col min="1" max="1" width="34.5" customWidth="1"/>
    <col min="2" max="3" width="14" customWidth="1"/>
    <col min="4" max="4" width="19.125" style="88" customWidth="1"/>
  </cols>
  <sheetData>
    <row r="1" spans="1:1">
      <c r="A1" s="16" t="s">
        <v>1317</v>
      </c>
    </row>
    <row r="2" ht="20.25" spans="1:4">
      <c r="A2" s="89" t="s">
        <v>1318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45.6" customHeight="1" spans="1:4">
      <c r="A4" s="111" t="s">
        <v>1293</v>
      </c>
      <c r="B4" s="111" t="s">
        <v>65</v>
      </c>
      <c r="C4" s="21" t="s">
        <v>66</v>
      </c>
      <c r="D4" s="38" t="s">
        <v>67</v>
      </c>
    </row>
    <row r="5" ht="19.9" customHeight="1" spans="1:4">
      <c r="A5" s="98" t="s">
        <v>1319</v>
      </c>
      <c r="B5" s="98"/>
      <c r="C5" s="98"/>
      <c r="D5" s="99"/>
    </row>
    <row r="6" ht="19.9" customHeight="1" spans="1:4">
      <c r="A6" s="98" t="s">
        <v>1320</v>
      </c>
      <c r="B6" s="98"/>
      <c r="C6" s="98"/>
      <c r="D6" s="99"/>
    </row>
    <row r="7" ht="19.9" customHeight="1" spans="1:4">
      <c r="A7" s="98" t="s">
        <v>1321</v>
      </c>
      <c r="B7" s="98"/>
      <c r="C7" s="98"/>
      <c r="D7" s="99"/>
    </row>
    <row r="8" ht="19.9" customHeight="1" spans="1:4">
      <c r="A8" s="98" t="s">
        <v>1322</v>
      </c>
      <c r="B8" s="125">
        <v>256260</v>
      </c>
      <c r="C8" s="125">
        <v>502271</v>
      </c>
      <c r="D8" s="99">
        <f>B8/C8</f>
        <v>0.5102</v>
      </c>
    </row>
    <row r="9" ht="19.9" customHeight="1" spans="1:6">
      <c r="A9" s="98" t="s">
        <v>1323</v>
      </c>
      <c r="B9" s="98"/>
      <c r="C9" s="98"/>
      <c r="D9" s="99"/>
      <c r="F9" s="131"/>
    </row>
    <row r="10" ht="19.9" customHeight="1" spans="1:4">
      <c r="A10" s="98" t="s">
        <v>1324</v>
      </c>
      <c r="B10" s="98"/>
      <c r="C10" s="98"/>
      <c r="D10" s="99"/>
    </row>
    <row r="11" ht="19.9" customHeight="1" spans="1:4">
      <c r="A11" s="98" t="s">
        <v>1325</v>
      </c>
      <c r="B11" s="98"/>
      <c r="C11" s="98"/>
      <c r="D11" s="99"/>
    </row>
    <row r="12" ht="19.9" customHeight="1" spans="1:4">
      <c r="A12" s="98" t="s">
        <v>1326</v>
      </c>
      <c r="B12" s="98"/>
      <c r="C12" s="98"/>
      <c r="D12" s="99"/>
    </row>
    <row r="13" ht="19.9" customHeight="1" spans="1:4">
      <c r="A13" s="98" t="s">
        <v>1327</v>
      </c>
      <c r="B13" s="98"/>
      <c r="C13" s="98"/>
      <c r="D13" s="99"/>
    </row>
    <row r="14" ht="19.9" customHeight="1" spans="1:4">
      <c r="A14" s="98" t="s">
        <v>1328</v>
      </c>
      <c r="B14" s="98">
        <v>29000</v>
      </c>
      <c r="C14" s="98">
        <v>16019</v>
      </c>
      <c r="D14" s="99">
        <f>B14/C14</f>
        <v>1.8104</v>
      </c>
    </row>
    <row r="15" ht="19.9" customHeight="1" spans="1:4">
      <c r="A15" s="98" t="s">
        <v>1329</v>
      </c>
      <c r="B15" s="98">
        <v>500</v>
      </c>
      <c r="C15" s="98">
        <v>500</v>
      </c>
      <c r="D15" s="99">
        <f>B15/C15</f>
        <v>1</v>
      </c>
    </row>
    <row r="16" ht="19.9" customHeight="1" spans="1:4">
      <c r="A16" s="106" t="s">
        <v>1330</v>
      </c>
      <c r="B16" s="125">
        <f>B15+B14+B8</f>
        <v>285760</v>
      </c>
      <c r="C16" s="125">
        <f>C15+C14+C8</f>
        <v>518790</v>
      </c>
      <c r="D16" s="99">
        <f>B16/C16</f>
        <v>0.5508</v>
      </c>
    </row>
    <row r="17" ht="19.9" customHeight="1" spans="1:4">
      <c r="A17" s="96" t="s">
        <v>136</v>
      </c>
      <c r="B17" s="98"/>
      <c r="C17" s="98"/>
      <c r="D17" s="99"/>
    </row>
    <row r="18" ht="19.9" customHeight="1" spans="1:4">
      <c r="A18" s="96" t="s">
        <v>137</v>
      </c>
      <c r="B18" s="98"/>
      <c r="C18" s="98"/>
      <c r="D18" s="99"/>
    </row>
    <row r="19" ht="19.9" customHeight="1" spans="1:4">
      <c r="A19" s="109" t="s">
        <v>1331</v>
      </c>
      <c r="B19" s="98"/>
      <c r="C19" s="98"/>
      <c r="D19" s="99"/>
    </row>
    <row r="20" ht="19.9" customHeight="1" spans="1:4">
      <c r="A20" s="109" t="s">
        <v>1332</v>
      </c>
      <c r="B20" s="98"/>
      <c r="C20" s="98"/>
      <c r="D20" s="99"/>
    </row>
    <row r="21" ht="19.9" customHeight="1" spans="1:4">
      <c r="A21" s="109" t="s">
        <v>1216</v>
      </c>
      <c r="B21" s="98"/>
      <c r="C21" s="98"/>
      <c r="D21" s="99"/>
    </row>
    <row r="22" ht="19.9" customHeight="1" spans="1:4">
      <c r="A22" s="109" t="s">
        <v>1333</v>
      </c>
      <c r="B22" s="98">
        <v>35000</v>
      </c>
      <c r="C22" s="98"/>
      <c r="D22" s="99"/>
    </row>
    <row r="23" ht="19.9" customHeight="1" spans="1:4">
      <c r="A23" s="109" t="s">
        <v>1334</v>
      </c>
      <c r="B23" s="98">
        <v>7088</v>
      </c>
      <c r="C23" s="98">
        <v>3311</v>
      </c>
      <c r="D23" s="99">
        <f>B23/C23</f>
        <v>2.1407</v>
      </c>
    </row>
    <row r="24" ht="19.9" customHeight="1" spans="1:4">
      <c r="A24" s="106" t="s">
        <v>1282</v>
      </c>
      <c r="B24" s="98">
        <f>B16+B22+B23</f>
        <v>327848</v>
      </c>
      <c r="C24" s="98">
        <f>C16+C22+C23</f>
        <v>522101</v>
      </c>
      <c r="D24" s="99">
        <f>B24/C24</f>
        <v>0.6279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J23" sqref="J23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ht="22.15" customHeight="1" spans="1:1">
      <c r="A1" s="16" t="s">
        <v>1335</v>
      </c>
    </row>
    <row r="2" ht="27" customHeight="1" spans="1:4">
      <c r="A2" s="89" t="s">
        <v>1336</v>
      </c>
      <c r="B2" s="89"/>
      <c r="C2" s="89"/>
      <c r="D2" s="89"/>
    </row>
    <row r="3" spans="1:4">
      <c r="A3" s="91"/>
      <c r="B3" s="92"/>
      <c r="C3" s="92"/>
      <c r="D3" s="126" t="s">
        <v>1226</v>
      </c>
    </row>
    <row r="4" ht="46.15" customHeight="1" spans="1:4">
      <c r="A4" s="106" t="s">
        <v>1293</v>
      </c>
      <c r="B4" s="127" t="s">
        <v>65</v>
      </c>
      <c r="C4" s="21" t="s">
        <v>66</v>
      </c>
      <c r="D4" s="21" t="s">
        <v>67</v>
      </c>
    </row>
    <row r="5" ht="18.75" customHeight="1" spans="1:4">
      <c r="A5" s="128" t="s">
        <v>1294</v>
      </c>
      <c r="B5" s="127"/>
      <c r="C5" s="21"/>
      <c r="D5" s="21"/>
    </row>
    <row r="6" ht="18.75" customHeight="1" spans="1:4">
      <c r="A6" s="107" t="s">
        <v>1295</v>
      </c>
      <c r="B6" s="127">
        <f>B11+B17+B14</f>
        <v>6000</v>
      </c>
      <c r="C6" s="127">
        <f>C11+C17+C14</f>
        <v>12025</v>
      </c>
      <c r="D6" s="38">
        <f>B6/C6</f>
        <v>0.499</v>
      </c>
    </row>
    <row r="7" ht="17.45" customHeight="1" spans="1:4">
      <c r="A7" s="129" t="s">
        <v>1296</v>
      </c>
      <c r="B7" s="130"/>
      <c r="C7" s="130"/>
      <c r="D7" s="38"/>
    </row>
    <row r="8" ht="17.45" customHeight="1" spans="1:4">
      <c r="A8" s="129" t="s">
        <v>1297</v>
      </c>
      <c r="B8" s="130"/>
      <c r="C8" s="130"/>
      <c r="D8" s="38"/>
    </row>
    <row r="9" ht="17.45" customHeight="1" spans="1:6">
      <c r="A9" s="129" t="s">
        <v>1298</v>
      </c>
      <c r="B9" s="130"/>
      <c r="C9" s="130"/>
      <c r="D9" s="38"/>
      <c r="F9" s="131"/>
    </row>
    <row r="10" ht="17.45" customHeight="1" spans="1:4">
      <c r="A10" s="129" t="s">
        <v>1299</v>
      </c>
      <c r="B10" s="98"/>
      <c r="C10" s="98"/>
      <c r="D10" s="38"/>
    </row>
    <row r="11" ht="17.45" customHeight="1" spans="1:4">
      <c r="A11" s="129" t="s">
        <v>1300</v>
      </c>
      <c r="B11" s="125">
        <v>5000</v>
      </c>
      <c r="C11" s="125">
        <v>10538</v>
      </c>
      <c r="D11" s="38">
        <f>B11/C11</f>
        <v>0.4745</v>
      </c>
    </row>
    <row r="12" ht="17.45" customHeight="1" spans="1:4">
      <c r="A12" s="129" t="s">
        <v>1301</v>
      </c>
      <c r="B12" s="98"/>
      <c r="C12" s="98"/>
      <c r="D12" s="38"/>
    </row>
    <row r="13" ht="17.45" customHeight="1" spans="1:4">
      <c r="A13" s="129" t="s">
        <v>1302</v>
      </c>
      <c r="B13" s="98"/>
      <c r="C13" s="98"/>
      <c r="D13" s="38"/>
    </row>
    <row r="14" ht="17.45" customHeight="1" spans="1:4">
      <c r="A14" s="129" t="s">
        <v>1303</v>
      </c>
      <c r="B14" s="98">
        <v>700</v>
      </c>
      <c r="C14" s="98">
        <v>1187</v>
      </c>
      <c r="D14" s="38">
        <f>B14/C14</f>
        <v>0.5897</v>
      </c>
    </row>
    <row r="15" ht="17.45" customHeight="1" spans="1:4">
      <c r="A15" s="129" t="s">
        <v>1304</v>
      </c>
      <c r="B15" s="98"/>
      <c r="C15" s="98"/>
      <c r="D15" s="38"/>
    </row>
    <row r="16" ht="17.45" customHeight="1" spans="1:4">
      <c r="A16" s="129" t="s">
        <v>1305</v>
      </c>
      <c r="B16" s="98"/>
      <c r="C16" s="98"/>
      <c r="D16" s="38"/>
    </row>
    <row r="17" ht="17.45" customHeight="1" spans="1:4">
      <c r="A17" s="129" t="s">
        <v>1306</v>
      </c>
      <c r="B17" s="125">
        <v>300</v>
      </c>
      <c r="C17" s="125">
        <v>300</v>
      </c>
      <c r="D17" s="38">
        <f>B17/C17</f>
        <v>1</v>
      </c>
    </row>
    <row r="18" ht="17.45" customHeight="1" spans="1:4">
      <c r="A18" s="129" t="s">
        <v>1307</v>
      </c>
      <c r="B18" s="98"/>
      <c r="C18" s="98"/>
      <c r="D18" s="38"/>
    </row>
    <row r="19" ht="17.45" customHeight="1" spans="1:4">
      <c r="A19" s="129" t="s">
        <v>1308</v>
      </c>
      <c r="B19" s="98"/>
      <c r="C19" s="98"/>
      <c r="D19" s="38"/>
    </row>
    <row r="20" ht="17.45" customHeight="1" spans="1:4">
      <c r="A20" s="106" t="s">
        <v>1309</v>
      </c>
      <c r="B20" s="98">
        <f>B6</f>
        <v>6000</v>
      </c>
      <c r="C20" s="98">
        <f>C6</f>
        <v>12025</v>
      </c>
      <c r="D20" s="38">
        <f>B20/C20</f>
        <v>0.499</v>
      </c>
    </row>
    <row r="21" ht="17.45" customHeight="1" spans="1:4">
      <c r="A21" s="96" t="s">
        <v>1310</v>
      </c>
      <c r="B21" s="98"/>
      <c r="C21" s="98"/>
      <c r="D21" s="99"/>
    </row>
    <row r="22" ht="17.45" customHeight="1" spans="1:4">
      <c r="A22" s="96" t="s">
        <v>1311</v>
      </c>
      <c r="B22" s="98"/>
      <c r="C22" s="98"/>
      <c r="D22" s="99"/>
    </row>
    <row r="23" ht="17.45" customHeight="1" spans="1:4">
      <c r="A23" s="107" t="s">
        <v>1312</v>
      </c>
      <c r="B23" s="98">
        <v>285260</v>
      </c>
      <c r="C23" s="98">
        <v>189835</v>
      </c>
      <c r="D23" s="38">
        <f>B23/C23</f>
        <v>1.5027</v>
      </c>
    </row>
    <row r="24" ht="17.45" customHeight="1" spans="1:4">
      <c r="A24" s="107" t="s">
        <v>1313</v>
      </c>
      <c r="B24" s="98"/>
      <c r="C24" s="98"/>
      <c r="D24" s="99"/>
    </row>
    <row r="25" ht="17.45" customHeight="1" spans="1:4">
      <c r="A25" s="107" t="s">
        <v>1314</v>
      </c>
      <c r="B25" s="98"/>
      <c r="C25" s="98"/>
      <c r="D25" s="99"/>
    </row>
    <row r="26" ht="17.45" customHeight="1" spans="1:4">
      <c r="A26" s="98" t="s">
        <v>1315</v>
      </c>
      <c r="B26" s="98"/>
      <c r="C26" s="98"/>
      <c r="D26" s="99"/>
    </row>
    <row r="27" ht="17.45" customHeight="1" spans="1:4">
      <c r="A27" s="98" t="s">
        <v>1316</v>
      </c>
      <c r="B27" s="98"/>
      <c r="C27" s="98">
        <v>304305</v>
      </c>
      <c r="D27" s="99"/>
    </row>
    <row r="28" ht="17.45" customHeight="1" spans="1:4">
      <c r="A28" s="106" t="s">
        <v>107</v>
      </c>
      <c r="B28" s="98">
        <f>B20+B23+B27</f>
        <v>291260</v>
      </c>
      <c r="C28" s="98">
        <f>C20+C23+C27</f>
        <v>506165</v>
      </c>
      <c r="D28" s="38">
        <f>B28/C28</f>
        <v>0.5754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14" workbookViewId="0">
      <selection activeCell="B27" sqref="B27"/>
    </sheetView>
  </sheetViews>
  <sheetFormatPr defaultColWidth="9" defaultRowHeight="14.25" outlineLevelCol="3"/>
  <cols>
    <col min="1" max="1" width="40.125" customWidth="1"/>
    <col min="2" max="2" width="14.375" customWidth="1"/>
    <col min="3" max="3" width="15.375" customWidth="1"/>
    <col min="4" max="4" width="17.875" style="88" customWidth="1"/>
  </cols>
  <sheetData>
    <row r="1" ht="19.15" customHeight="1" spans="1:1">
      <c r="A1" s="16" t="s">
        <v>1337</v>
      </c>
    </row>
    <row r="2" ht="23.45" customHeight="1" spans="1:4">
      <c r="A2" s="89" t="s">
        <v>1338</v>
      </c>
      <c r="B2" s="89"/>
      <c r="C2" s="89"/>
      <c r="D2" s="90"/>
    </row>
    <row r="3" ht="17.45" customHeight="1" spans="1:4">
      <c r="A3" s="91"/>
      <c r="B3" s="92"/>
      <c r="C3" s="92"/>
      <c r="D3" s="124" t="s">
        <v>1226</v>
      </c>
    </row>
    <row r="4" ht="40.5" spans="1:4">
      <c r="A4" s="106" t="s">
        <v>1293</v>
      </c>
      <c r="B4" s="118" t="s">
        <v>65</v>
      </c>
      <c r="C4" s="21" t="s">
        <v>66</v>
      </c>
      <c r="D4" s="38" t="s">
        <v>67</v>
      </c>
    </row>
    <row r="5" ht="19.15" customHeight="1" spans="1:4">
      <c r="A5" s="98" t="s">
        <v>1319</v>
      </c>
      <c r="B5" s="98"/>
      <c r="C5" s="98"/>
      <c r="D5" s="99"/>
    </row>
    <row r="6" ht="19.15" customHeight="1" spans="1:4">
      <c r="A6" s="23" t="s">
        <v>1339</v>
      </c>
      <c r="B6" s="98"/>
      <c r="C6" s="98"/>
      <c r="D6" s="99"/>
    </row>
    <row r="7" ht="19.15" customHeight="1" spans="1:4">
      <c r="A7" s="98" t="s">
        <v>1320</v>
      </c>
      <c r="B7" s="98"/>
      <c r="C7" s="98"/>
      <c r="D7" s="99"/>
    </row>
    <row r="8" ht="19.15" customHeight="1" spans="1:4">
      <c r="A8" s="23" t="s">
        <v>1339</v>
      </c>
      <c r="B8" s="98"/>
      <c r="C8" s="98"/>
      <c r="D8" s="99"/>
    </row>
    <row r="9" ht="19.15" customHeight="1" spans="1:4">
      <c r="A9" s="98" t="s">
        <v>1321</v>
      </c>
      <c r="B9" s="98"/>
      <c r="C9" s="98"/>
      <c r="D9" s="99"/>
    </row>
    <row r="10" ht="19.15" customHeight="1" spans="1:4">
      <c r="A10" s="23" t="s">
        <v>1339</v>
      </c>
      <c r="B10" s="98"/>
      <c r="C10" s="98"/>
      <c r="D10" s="99"/>
    </row>
    <row r="11" ht="19.15" customHeight="1" spans="1:4">
      <c r="A11" s="98" t="s">
        <v>1322</v>
      </c>
      <c r="B11" s="125">
        <f>B12+B13</f>
        <v>256260</v>
      </c>
      <c r="C11" s="125">
        <f>C12+C13</f>
        <v>222966</v>
      </c>
      <c r="D11" s="99">
        <f t="shared" ref="D11:D13" si="0">B11/C11</f>
        <v>1.1493</v>
      </c>
    </row>
    <row r="12" ht="19.15" customHeight="1" spans="1:4">
      <c r="A12" s="125" t="s">
        <v>1340</v>
      </c>
      <c r="B12" s="125">
        <v>255960</v>
      </c>
      <c r="C12" s="125">
        <v>222666</v>
      </c>
      <c r="D12" s="99">
        <f t="shared" si="0"/>
        <v>1.1495</v>
      </c>
    </row>
    <row r="13" ht="19.15" customHeight="1" spans="1:4">
      <c r="A13" s="125" t="s">
        <v>1341</v>
      </c>
      <c r="B13" s="125">
        <v>300</v>
      </c>
      <c r="C13" s="125">
        <v>300</v>
      </c>
      <c r="D13" s="99">
        <f t="shared" si="0"/>
        <v>1</v>
      </c>
    </row>
    <row r="14" ht="19.15" customHeight="1" spans="1:4">
      <c r="A14" s="23" t="s">
        <v>1339</v>
      </c>
      <c r="B14" s="98"/>
      <c r="C14" s="98"/>
      <c r="D14" s="99"/>
    </row>
    <row r="15" ht="19.15" customHeight="1" spans="1:4">
      <c r="A15" s="98" t="s">
        <v>1323</v>
      </c>
      <c r="B15" s="98"/>
      <c r="C15" s="98"/>
      <c r="D15" s="99"/>
    </row>
    <row r="16" ht="19.15" customHeight="1" spans="1:4">
      <c r="A16" s="23" t="s">
        <v>1339</v>
      </c>
      <c r="B16" s="98"/>
      <c r="C16" s="98"/>
      <c r="D16" s="99"/>
    </row>
    <row r="17" ht="19.15" customHeight="1" spans="1:4">
      <c r="A17" s="98" t="s">
        <v>1324</v>
      </c>
      <c r="B17" s="98"/>
      <c r="C17" s="98"/>
      <c r="D17" s="99"/>
    </row>
    <row r="18" ht="19.15" customHeight="1" spans="1:4">
      <c r="A18" s="23" t="s">
        <v>1339</v>
      </c>
      <c r="B18" s="98"/>
      <c r="C18" s="98"/>
      <c r="D18" s="99"/>
    </row>
    <row r="19" ht="19.15" customHeight="1" spans="1:4">
      <c r="A19" s="98" t="s">
        <v>1325</v>
      </c>
      <c r="B19" s="98"/>
      <c r="C19" s="98"/>
      <c r="D19" s="99"/>
    </row>
    <row r="20" ht="19.15" customHeight="1" spans="1:4">
      <c r="A20" s="23" t="s">
        <v>1339</v>
      </c>
      <c r="B20" s="98"/>
      <c r="C20" s="98"/>
      <c r="D20" s="99"/>
    </row>
    <row r="21" ht="19.15" customHeight="1" spans="1:4">
      <c r="A21" s="98" t="s">
        <v>1326</v>
      </c>
      <c r="B21" s="98"/>
      <c r="C21" s="98"/>
      <c r="D21" s="99"/>
    </row>
    <row r="22" ht="19.15" customHeight="1" spans="1:4">
      <c r="A22" s="23" t="s">
        <v>1339</v>
      </c>
      <c r="B22" s="98"/>
      <c r="C22" s="98"/>
      <c r="D22" s="99"/>
    </row>
    <row r="23" ht="19.15" customHeight="1" spans="1:4">
      <c r="A23" s="98" t="s">
        <v>1327</v>
      </c>
      <c r="B23" s="98"/>
      <c r="C23" s="98"/>
      <c r="D23" s="99"/>
    </row>
    <row r="24" ht="19.15" customHeight="1" spans="1:4">
      <c r="A24" s="23" t="s">
        <v>1339</v>
      </c>
      <c r="B24" s="98"/>
      <c r="C24" s="98"/>
      <c r="D24" s="99"/>
    </row>
    <row r="25" ht="19.15" customHeight="1" spans="1:4">
      <c r="A25" s="98" t="s">
        <v>1328</v>
      </c>
      <c r="B25" s="98"/>
      <c r="C25" s="98"/>
      <c r="D25" s="99"/>
    </row>
    <row r="26" ht="19.15" customHeight="1" spans="1:4">
      <c r="A26" s="23" t="s">
        <v>1342</v>
      </c>
      <c r="B26" s="98">
        <v>29000</v>
      </c>
      <c r="C26" s="98">
        <v>16019</v>
      </c>
      <c r="D26" s="99">
        <f>B26/C26</f>
        <v>1.8104</v>
      </c>
    </row>
    <row r="27" ht="19.15" customHeight="1" spans="1:4">
      <c r="A27" s="98" t="s">
        <v>1329</v>
      </c>
      <c r="B27" s="98"/>
      <c r="C27" s="98"/>
      <c r="D27" s="99"/>
    </row>
    <row r="28" ht="19.15" customHeight="1" spans="1:4">
      <c r="A28" s="23" t="s">
        <v>1343</v>
      </c>
      <c r="B28" s="98">
        <v>500</v>
      </c>
      <c r="C28" s="98">
        <v>500</v>
      </c>
      <c r="D28" s="99">
        <f>B28/C28</f>
        <v>1</v>
      </c>
    </row>
    <row r="29" ht="19.15" customHeight="1" spans="1:4">
      <c r="A29" s="106" t="s">
        <v>1330</v>
      </c>
      <c r="B29" s="125">
        <f>B26+B28+B11</f>
        <v>285760</v>
      </c>
      <c r="C29" s="125">
        <f>C26+C28+C11</f>
        <v>239485</v>
      </c>
      <c r="D29" s="99">
        <f>B29/C29</f>
        <v>1.1932</v>
      </c>
    </row>
    <row r="30" ht="19.15" customHeight="1" spans="1:4">
      <c r="A30" s="96" t="s">
        <v>136</v>
      </c>
      <c r="B30" s="98"/>
      <c r="C30" s="98"/>
      <c r="D30" s="99"/>
    </row>
    <row r="31" ht="19.15" customHeight="1" spans="1:4">
      <c r="A31" s="96" t="s">
        <v>137</v>
      </c>
      <c r="B31" s="98"/>
      <c r="C31" s="98"/>
      <c r="D31" s="99"/>
    </row>
    <row r="32" ht="19.15" customHeight="1" spans="1:4">
      <c r="A32" s="109" t="s">
        <v>1331</v>
      </c>
      <c r="B32" s="98"/>
      <c r="C32" s="98"/>
      <c r="D32" s="99"/>
    </row>
    <row r="33" ht="19.15" customHeight="1" spans="1:4">
      <c r="A33" s="109" t="s">
        <v>1332</v>
      </c>
      <c r="B33" s="98"/>
      <c r="C33" s="98"/>
      <c r="D33" s="99"/>
    </row>
    <row r="34" spans="1:4">
      <c r="A34" s="109" t="s">
        <v>1216</v>
      </c>
      <c r="B34" s="98">
        <v>35000</v>
      </c>
      <c r="C34" s="98"/>
      <c r="D34" s="99"/>
    </row>
    <row r="35" spans="1:4">
      <c r="A35" s="109" t="s">
        <v>1333</v>
      </c>
      <c r="B35" s="98"/>
      <c r="C35" s="98"/>
      <c r="D35" s="99"/>
    </row>
    <row r="36" spans="1:4">
      <c r="A36" s="109" t="s">
        <v>1334</v>
      </c>
      <c r="B36" s="26">
        <v>7088</v>
      </c>
      <c r="C36" s="26"/>
      <c r="D36" s="99"/>
    </row>
    <row r="37" spans="1:4">
      <c r="A37" s="106" t="s">
        <v>151</v>
      </c>
      <c r="B37" s="125">
        <f>B36+B34+B29</f>
        <v>327848</v>
      </c>
      <c r="C37" s="125">
        <f>C36+C34+C29</f>
        <v>239485</v>
      </c>
      <c r="D37" s="99">
        <f>B37/C37</f>
        <v>1.369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O12" sqref="O12"/>
    </sheetView>
  </sheetViews>
  <sheetFormatPr defaultColWidth="9" defaultRowHeight="14.25"/>
  <cols>
    <col min="1" max="1" width="23" customWidth="1"/>
    <col min="2" max="9" width="10.375" customWidth="1"/>
    <col min="10" max="10" width="15.125" customWidth="1"/>
  </cols>
  <sheetData>
    <row r="1" ht="18.6" customHeight="1" spans="1:1">
      <c r="A1" s="16" t="s">
        <v>1344</v>
      </c>
    </row>
    <row r="2" ht="20.25" spans="1:10">
      <c r="A2" s="89" t="s">
        <v>1345</v>
      </c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117"/>
      <c r="B3" s="117"/>
      <c r="C3" s="117"/>
      <c r="D3" s="117"/>
      <c r="E3" s="117"/>
      <c r="F3" s="117"/>
      <c r="G3" s="117"/>
      <c r="H3" s="117"/>
      <c r="J3" s="121" t="s">
        <v>1226</v>
      </c>
    </row>
    <row r="4" ht="23.45" customHeight="1" spans="1:10">
      <c r="A4" s="118" t="s">
        <v>157</v>
      </c>
      <c r="B4" s="106" t="s">
        <v>1274</v>
      </c>
      <c r="C4" s="106" t="s">
        <v>1278</v>
      </c>
      <c r="D4" s="106" t="s">
        <v>1278</v>
      </c>
      <c r="E4" s="106" t="s">
        <v>1278</v>
      </c>
      <c r="F4" s="106" t="s">
        <v>1278</v>
      </c>
      <c r="G4" s="106" t="s">
        <v>1346</v>
      </c>
      <c r="H4" s="106" t="s">
        <v>1346</v>
      </c>
      <c r="I4" s="106" t="s">
        <v>1346</v>
      </c>
      <c r="J4" s="122" t="s">
        <v>1279</v>
      </c>
    </row>
    <row r="5" ht="25.35" customHeight="1" spans="1:10">
      <c r="A5" s="98" t="s">
        <v>1319</v>
      </c>
      <c r="B5" s="98"/>
      <c r="C5" s="98"/>
      <c r="D5" s="98"/>
      <c r="E5" s="98"/>
      <c r="F5" s="98"/>
      <c r="G5" s="98"/>
      <c r="H5" s="98"/>
      <c r="I5" s="98"/>
      <c r="J5" s="26"/>
    </row>
    <row r="6" ht="25.35" customHeight="1" spans="1:10">
      <c r="A6" s="98" t="s">
        <v>1320</v>
      </c>
      <c r="B6" s="98"/>
      <c r="C6" s="98"/>
      <c r="D6" s="98"/>
      <c r="E6" s="98"/>
      <c r="F6" s="98"/>
      <c r="G6" s="98"/>
      <c r="H6" s="98"/>
      <c r="I6" s="98"/>
      <c r="J6" s="26"/>
    </row>
    <row r="7" ht="25.35" customHeight="1" spans="1:10">
      <c r="A7" s="98" t="s">
        <v>1321</v>
      </c>
      <c r="B7" s="98"/>
      <c r="C7" s="98"/>
      <c r="D7" s="98"/>
      <c r="E7" s="98"/>
      <c r="F7" s="98"/>
      <c r="G7" s="98"/>
      <c r="H7" s="98"/>
      <c r="I7" s="98"/>
      <c r="J7" s="26"/>
    </row>
    <row r="8" ht="25.35" customHeight="1" spans="1:10">
      <c r="A8" s="98" t="s">
        <v>1322</v>
      </c>
      <c r="B8" s="98"/>
      <c r="C8" s="98"/>
      <c r="D8" s="98"/>
      <c r="E8" s="98"/>
      <c r="F8" s="98"/>
      <c r="G8" s="98"/>
      <c r="H8" s="98"/>
      <c r="I8" s="98"/>
      <c r="J8" s="26"/>
    </row>
    <row r="9" ht="25.35" customHeight="1" spans="1:10">
      <c r="A9" s="98" t="s">
        <v>1323</v>
      </c>
      <c r="B9" s="98"/>
      <c r="C9" s="98"/>
      <c r="D9" s="98"/>
      <c r="E9" s="98"/>
      <c r="F9" s="98"/>
      <c r="G9" s="119"/>
      <c r="H9" s="98"/>
      <c r="I9" s="98"/>
      <c r="J9" s="26"/>
    </row>
    <row r="10" ht="25.35" customHeight="1" spans="1:10">
      <c r="A10" s="98" t="s">
        <v>1324</v>
      </c>
      <c r="B10" s="98"/>
      <c r="C10" s="98"/>
      <c r="D10" s="98"/>
      <c r="E10" s="98"/>
      <c r="F10" s="98"/>
      <c r="G10" s="98"/>
      <c r="H10" s="98"/>
      <c r="I10" s="98"/>
      <c r="J10" s="26"/>
    </row>
    <row r="11" ht="25.35" customHeight="1" spans="1:10">
      <c r="A11" s="98" t="s">
        <v>1325</v>
      </c>
      <c r="B11" s="98"/>
      <c r="C11" s="98"/>
      <c r="D11" s="98"/>
      <c r="E11" s="98"/>
      <c r="F11" s="98"/>
      <c r="G11" s="98"/>
      <c r="H11" s="98"/>
      <c r="I11" s="98"/>
      <c r="J11" s="26"/>
    </row>
    <row r="12" ht="25.35" customHeight="1" spans="1:10">
      <c r="A12" s="98" t="s">
        <v>1326</v>
      </c>
      <c r="B12" s="98"/>
      <c r="C12" s="98"/>
      <c r="D12" s="98"/>
      <c r="E12" s="98"/>
      <c r="F12" s="98"/>
      <c r="G12" s="98"/>
      <c r="H12" s="98"/>
      <c r="I12" s="98"/>
      <c r="J12" s="26"/>
    </row>
    <row r="13" ht="25.35" customHeight="1" spans="1:10">
      <c r="A13" s="98" t="s">
        <v>1327</v>
      </c>
      <c r="B13" s="98"/>
      <c r="C13" s="98"/>
      <c r="D13" s="98"/>
      <c r="E13" s="98"/>
      <c r="F13" s="98"/>
      <c r="G13" s="98"/>
      <c r="H13" s="98"/>
      <c r="I13" s="98"/>
      <c r="J13" s="26"/>
    </row>
    <row r="14" ht="25.35" customHeight="1" spans="1:10">
      <c r="A14" s="98" t="s">
        <v>1328</v>
      </c>
      <c r="B14" s="98"/>
      <c r="C14" s="98"/>
      <c r="D14" s="98"/>
      <c r="E14" s="98"/>
      <c r="F14" s="98"/>
      <c r="G14" s="98"/>
      <c r="H14" s="98"/>
      <c r="I14" s="98"/>
      <c r="J14" s="26"/>
    </row>
    <row r="15" ht="25.35" customHeight="1" spans="1:10">
      <c r="A15" s="98" t="s">
        <v>1329</v>
      </c>
      <c r="B15" s="98"/>
      <c r="C15" s="98"/>
      <c r="D15" s="98"/>
      <c r="E15" s="98"/>
      <c r="F15" s="98"/>
      <c r="G15" s="98"/>
      <c r="H15" s="98"/>
      <c r="I15" s="98"/>
      <c r="J15" s="26"/>
    </row>
    <row r="16" s="116" customFormat="1" ht="25.35" customHeight="1" spans="1:10">
      <c r="A16" s="106" t="s">
        <v>1274</v>
      </c>
      <c r="B16" s="96"/>
      <c r="C16" s="96"/>
      <c r="D16" s="96"/>
      <c r="E16" s="96"/>
      <c r="F16" s="96"/>
      <c r="G16" s="96"/>
      <c r="H16" s="96"/>
      <c r="I16" s="96"/>
      <c r="J16" s="123"/>
    </row>
    <row r="17" ht="39.6" customHeight="1" spans="1:10">
      <c r="A17" s="120" t="s">
        <v>1347</v>
      </c>
      <c r="B17" s="120"/>
      <c r="C17" s="120"/>
      <c r="D17" s="120"/>
      <c r="E17" s="120"/>
      <c r="F17" s="120"/>
      <c r="G17" s="120"/>
      <c r="H17" s="120"/>
      <c r="I17" s="120"/>
      <c r="J17" s="120"/>
    </row>
  </sheetData>
  <mergeCells count="2">
    <mergeCell ref="A2:J2"/>
    <mergeCell ref="A17:J1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D13" sqref="D13"/>
    </sheetView>
  </sheetViews>
  <sheetFormatPr defaultColWidth="9" defaultRowHeight="14.25" outlineLevelCol="3"/>
  <cols>
    <col min="1" max="1" width="39" customWidth="1"/>
    <col min="2" max="2" width="12.375" customWidth="1"/>
    <col min="3" max="3" width="14.75" customWidth="1"/>
    <col min="4" max="4" width="18.5" style="88" customWidth="1"/>
  </cols>
  <sheetData>
    <row r="1" ht="18.6" customHeight="1" spans="1:1">
      <c r="A1" s="16" t="s">
        <v>1348</v>
      </c>
    </row>
    <row r="2" ht="27" customHeight="1" spans="1:4">
      <c r="A2" s="89" t="s">
        <v>1349</v>
      </c>
      <c r="B2" s="89"/>
      <c r="C2" s="89"/>
      <c r="D2" s="90"/>
    </row>
    <row r="3" spans="1:4">
      <c r="A3" s="91"/>
      <c r="B3" s="92"/>
      <c r="C3" s="92"/>
      <c r="D3" s="112" t="s">
        <v>1226</v>
      </c>
    </row>
    <row r="4" ht="49.9" customHeight="1" spans="1:4">
      <c r="A4" s="94" t="s">
        <v>157</v>
      </c>
      <c r="B4" s="94" t="s">
        <v>65</v>
      </c>
      <c r="C4" s="21" t="s">
        <v>66</v>
      </c>
      <c r="D4" s="38" t="s">
        <v>67</v>
      </c>
    </row>
    <row r="5" ht="30.6" customHeight="1" spans="1:4">
      <c r="A5" s="98" t="s">
        <v>1350</v>
      </c>
      <c r="B5" s="98">
        <v>90</v>
      </c>
      <c r="C5" s="98">
        <v>90</v>
      </c>
      <c r="D5" s="99">
        <f>B5/C5</f>
        <v>1</v>
      </c>
    </row>
    <row r="6" ht="30.6" customHeight="1" spans="1:4">
      <c r="A6" s="98" t="s">
        <v>1351</v>
      </c>
      <c r="B6" s="98"/>
      <c r="C6" s="98"/>
      <c r="D6" s="99"/>
    </row>
    <row r="7" ht="30.6" customHeight="1" spans="1:4">
      <c r="A7" s="98" t="s">
        <v>1352</v>
      </c>
      <c r="B7" s="98"/>
      <c r="C7" s="98"/>
      <c r="D7" s="99"/>
    </row>
    <row r="8" ht="30.6" customHeight="1" spans="1:4">
      <c r="A8" s="98" t="s">
        <v>1353</v>
      </c>
      <c r="B8" s="98"/>
      <c r="C8" s="98"/>
      <c r="D8" s="99"/>
    </row>
    <row r="9" ht="30.6" customHeight="1" spans="1:4">
      <c r="A9" s="98" t="s">
        <v>1354</v>
      </c>
      <c r="B9" s="98"/>
      <c r="C9" s="98"/>
      <c r="D9" s="99"/>
    </row>
    <row r="10" ht="30.6" customHeight="1" spans="1:4">
      <c r="A10" s="106" t="s">
        <v>1309</v>
      </c>
      <c r="B10" s="98">
        <v>90</v>
      </c>
      <c r="C10" s="98">
        <v>90</v>
      </c>
      <c r="D10" s="99">
        <f>B10/C10</f>
        <v>1</v>
      </c>
    </row>
    <row r="11" ht="30.6" customHeight="1" spans="1:4">
      <c r="A11" s="113" t="s">
        <v>1355</v>
      </c>
      <c r="B11" s="113"/>
      <c r="C11" s="113"/>
      <c r="D11" s="99"/>
    </row>
    <row r="12" ht="30.6" customHeight="1" spans="1:4">
      <c r="A12" s="114" t="s">
        <v>1356</v>
      </c>
      <c r="B12" s="113">
        <v>282</v>
      </c>
      <c r="C12" s="113">
        <v>282</v>
      </c>
      <c r="D12" s="99">
        <f>B12/C12</f>
        <v>1</v>
      </c>
    </row>
    <row r="13" ht="30.6" customHeight="1" spans="1:4">
      <c r="A13" s="115" t="s">
        <v>107</v>
      </c>
      <c r="B13" s="113">
        <v>372</v>
      </c>
      <c r="C13" s="113">
        <v>372</v>
      </c>
      <c r="D13" s="99">
        <f>B13/C13</f>
        <v>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2" sqref="A2:D2"/>
    </sheetView>
  </sheetViews>
  <sheetFormatPr defaultColWidth="9" defaultRowHeight="14.25" outlineLevelCol="3"/>
  <cols>
    <col min="1" max="1" width="33.875" customWidth="1"/>
    <col min="2" max="2" width="12.625" customWidth="1"/>
    <col min="3" max="3" width="14.25" customWidth="1"/>
    <col min="4" max="4" width="18.25" style="88" customWidth="1"/>
  </cols>
  <sheetData>
    <row r="1" ht="23.45" customHeight="1" spans="1:1">
      <c r="A1" s="16" t="s">
        <v>1357</v>
      </c>
    </row>
    <row r="2" ht="20.25" spans="1:4">
      <c r="A2" s="89" t="s">
        <v>1358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50.45" customHeight="1" spans="1:4">
      <c r="A4" s="111" t="s">
        <v>157</v>
      </c>
      <c r="B4" s="111" t="s">
        <v>65</v>
      </c>
      <c r="C4" s="21" t="s">
        <v>66</v>
      </c>
      <c r="D4" s="38" t="s">
        <v>67</v>
      </c>
    </row>
    <row r="5" ht="31.15" customHeight="1" spans="1:4">
      <c r="A5" s="98" t="s">
        <v>1359</v>
      </c>
      <c r="B5" s="98"/>
      <c r="C5" s="98"/>
      <c r="D5" s="99"/>
    </row>
    <row r="6" ht="31.15" customHeight="1" spans="1:4">
      <c r="A6" s="98" t="s">
        <v>1360</v>
      </c>
      <c r="B6" s="98"/>
      <c r="C6" s="98"/>
      <c r="D6" s="99"/>
    </row>
    <row r="7" ht="31.15" customHeight="1" spans="1:4">
      <c r="A7" s="98" t="s">
        <v>1361</v>
      </c>
      <c r="B7" s="98"/>
      <c r="C7" s="98"/>
      <c r="D7" s="99"/>
    </row>
    <row r="8" ht="31.15" customHeight="1" spans="1:4">
      <c r="A8" s="98" t="s">
        <v>1362</v>
      </c>
      <c r="B8" s="98"/>
      <c r="C8" s="98"/>
      <c r="D8" s="99"/>
    </row>
    <row r="9" ht="31.15" customHeight="1" spans="1:4">
      <c r="A9" s="98" t="s">
        <v>1363</v>
      </c>
      <c r="B9" s="98">
        <v>90</v>
      </c>
      <c r="C9" s="98">
        <v>90</v>
      </c>
      <c r="D9" s="99">
        <f>B9/C9</f>
        <v>1</v>
      </c>
    </row>
    <row r="10" ht="31.15" customHeight="1" spans="1:4">
      <c r="A10" s="106" t="s">
        <v>1330</v>
      </c>
      <c r="B10" s="98"/>
      <c r="C10" s="98"/>
      <c r="D10" s="99"/>
    </row>
    <row r="11" ht="31.15" customHeight="1" spans="1:4">
      <c r="A11" s="98" t="s">
        <v>1364</v>
      </c>
      <c r="B11" s="98"/>
      <c r="C11" s="98"/>
      <c r="D11" s="99"/>
    </row>
    <row r="12" ht="31.15" customHeight="1" spans="1:4">
      <c r="A12" s="98" t="s">
        <v>1365</v>
      </c>
      <c r="B12" s="98">
        <v>0</v>
      </c>
      <c r="C12" s="98">
        <v>0</v>
      </c>
      <c r="D12" s="99"/>
    </row>
    <row r="13" ht="31.15" customHeight="1" spans="1:4">
      <c r="A13" s="106" t="s">
        <v>151</v>
      </c>
      <c r="B13" s="98">
        <v>90</v>
      </c>
      <c r="C13" s="98">
        <v>90</v>
      </c>
      <c r="D13" s="99">
        <f>B13/C13</f>
        <v>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I7" sqref="I7"/>
    </sheetView>
  </sheetViews>
  <sheetFormatPr defaultColWidth="9" defaultRowHeight="14.25" outlineLevelCol="3"/>
  <cols>
    <col min="1" max="1" width="38.5" customWidth="1"/>
    <col min="2" max="2" width="13" customWidth="1"/>
    <col min="3" max="3" width="14.75" customWidth="1"/>
    <col min="4" max="4" width="18" style="88" customWidth="1"/>
  </cols>
  <sheetData>
    <row r="1" spans="1:1">
      <c r="A1" s="16" t="s">
        <v>1366</v>
      </c>
    </row>
    <row r="2" ht="20.25" spans="1:4">
      <c r="A2" s="89" t="s">
        <v>1367</v>
      </c>
      <c r="B2" s="89"/>
      <c r="C2" s="89"/>
      <c r="D2" s="90"/>
    </row>
    <row r="3" ht="24.6" customHeight="1" spans="1:4">
      <c r="A3" s="91"/>
      <c r="B3" s="92"/>
      <c r="C3" s="92"/>
      <c r="D3" s="93" t="s">
        <v>1226</v>
      </c>
    </row>
    <row r="4" ht="48.6" customHeight="1" spans="1:4">
      <c r="A4" s="94" t="s">
        <v>157</v>
      </c>
      <c r="B4" s="94" t="s">
        <v>65</v>
      </c>
      <c r="C4" s="21" t="s">
        <v>66</v>
      </c>
      <c r="D4" s="38" t="s">
        <v>67</v>
      </c>
    </row>
    <row r="5" ht="23.45" customHeight="1" spans="1:4">
      <c r="A5" s="98" t="s">
        <v>1350</v>
      </c>
      <c r="B5" s="98"/>
      <c r="C5" s="98"/>
      <c r="D5" s="99"/>
    </row>
    <row r="6" ht="23.45" customHeight="1" spans="1:4">
      <c r="A6" s="108" t="s">
        <v>1368</v>
      </c>
      <c r="B6" s="98">
        <v>90</v>
      </c>
      <c r="C6" s="98">
        <v>90</v>
      </c>
      <c r="D6" s="99">
        <f>B6/C6</f>
        <v>1</v>
      </c>
    </row>
    <row r="7" ht="23.45" customHeight="1" spans="1:4">
      <c r="A7" s="98" t="s">
        <v>1351</v>
      </c>
      <c r="B7" s="98"/>
      <c r="C7" s="98"/>
      <c r="D7" s="99"/>
    </row>
    <row r="8" ht="23.45" customHeight="1" spans="1:4">
      <c r="A8" s="108" t="s">
        <v>1369</v>
      </c>
      <c r="B8" s="98"/>
      <c r="C8" s="98"/>
      <c r="D8" s="99"/>
    </row>
    <row r="9" ht="23.45" customHeight="1" spans="1:4">
      <c r="A9" s="109" t="s">
        <v>1370</v>
      </c>
      <c r="B9" s="98"/>
      <c r="C9" s="98"/>
      <c r="D9" s="99"/>
    </row>
    <row r="10" ht="23.45" customHeight="1" spans="1:4">
      <c r="A10" s="109" t="s">
        <v>1371</v>
      </c>
      <c r="B10" s="98"/>
      <c r="C10" s="98"/>
      <c r="D10" s="99"/>
    </row>
    <row r="11" ht="23.45" customHeight="1" spans="1:4">
      <c r="A11" s="109" t="s">
        <v>1372</v>
      </c>
      <c r="B11" s="98"/>
      <c r="C11" s="98"/>
      <c r="D11" s="99"/>
    </row>
    <row r="12" ht="23.45" customHeight="1" spans="1:4">
      <c r="A12" s="98" t="s">
        <v>1352</v>
      </c>
      <c r="B12" s="98"/>
      <c r="C12" s="98"/>
      <c r="D12" s="99"/>
    </row>
    <row r="13" ht="23.45" customHeight="1" spans="1:4">
      <c r="A13" s="98" t="s">
        <v>1353</v>
      </c>
      <c r="B13" s="98"/>
      <c r="C13" s="98"/>
      <c r="D13" s="99"/>
    </row>
    <row r="14" ht="23.45" customHeight="1" spans="1:4">
      <c r="A14" s="98" t="s">
        <v>1354</v>
      </c>
      <c r="B14" s="98"/>
      <c r="C14" s="98"/>
      <c r="D14" s="99"/>
    </row>
    <row r="15" ht="23.45" customHeight="1" spans="1:4">
      <c r="A15" s="106" t="s">
        <v>1309</v>
      </c>
      <c r="B15" s="98">
        <v>90</v>
      </c>
      <c r="C15" s="98">
        <v>90</v>
      </c>
      <c r="D15" s="99">
        <f>B15/C15</f>
        <v>1</v>
      </c>
    </row>
    <row r="16" ht="23.45" customHeight="1" spans="1:4">
      <c r="A16" s="98" t="s">
        <v>1355</v>
      </c>
      <c r="B16" s="98"/>
      <c r="C16" s="98"/>
      <c r="D16" s="99"/>
    </row>
    <row r="17" ht="23.45" customHeight="1" spans="1:4">
      <c r="A17" s="110" t="s">
        <v>1356</v>
      </c>
      <c r="B17" s="98">
        <v>282</v>
      </c>
      <c r="C17" s="98">
        <v>282</v>
      </c>
      <c r="D17" s="99">
        <f>B17/C17</f>
        <v>1</v>
      </c>
    </row>
    <row r="18" ht="23.45" customHeight="1" spans="1:4">
      <c r="A18" s="106" t="s">
        <v>107</v>
      </c>
      <c r="B18" s="98">
        <v>372</v>
      </c>
      <c r="C18" s="98">
        <v>372</v>
      </c>
      <c r="D18" s="99">
        <f>B18/C18</f>
        <v>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O30" sqref="O30"/>
    </sheetView>
  </sheetViews>
  <sheetFormatPr defaultColWidth="9" defaultRowHeight="14.25" outlineLevelCol="3"/>
  <cols>
    <col min="1" max="1" width="43.375" customWidth="1"/>
    <col min="2" max="2" width="11.625" customWidth="1"/>
    <col min="3" max="3" width="14.5" customWidth="1"/>
    <col min="4" max="4" width="18.25" style="88" customWidth="1"/>
    <col min="5" max="5" width="25.5" customWidth="1"/>
  </cols>
  <sheetData>
    <row r="1" spans="1:1">
      <c r="A1" s="16" t="s">
        <v>1373</v>
      </c>
    </row>
    <row r="2" ht="26.45" customHeight="1" spans="1:4">
      <c r="A2" s="89" t="s">
        <v>1374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44.25" customHeight="1" spans="1:4">
      <c r="A4" s="94" t="s">
        <v>157</v>
      </c>
      <c r="B4" s="94" t="s">
        <v>65</v>
      </c>
      <c r="C4" s="21" t="s">
        <v>66</v>
      </c>
      <c r="D4" s="38" t="s">
        <v>67</v>
      </c>
    </row>
    <row r="5" ht="18.6" customHeight="1" spans="1:4">
      <c r="A5" s="95" t="s">
        <v>1359</v>
      </c>
      <c r="B5" s="96"/>
      <c r="C5" s="96"/>
      <c r="D5" s="97"/>
    </row>
    <row r="6" ht="18.6" customHeight="1" spans="1:4">
      <c r="A6" s="95" t="s">
        <v>1375</v>
      </c>
      <c r="B6" s="98"/>
      <c r="C6" s="98"/>
      <c r="D6" s="99"/>
    </row>
    <row r="7" ht="18.6" customHeight="1" spans="1:4">
      <c r="A7" s="100" t="s">
        <v>1376</v>
      </c>
      <c r="B7" s="98"/>
      <c r="C7" s="98"/>
      <c r="D7" s="99"/>
    </row>
    <row r="8" ht="18.6" customHeight="1" spans="1:4">
      <c r="A8" s="100" t="s">
        <v>1377</v>
      </c>
      <c r="B8" s="98"/>
      <c r="C8" s="98"/>
      <c r="D8" s="99"/>
    </row>
    <row r="9" ht="18.6" customHeight="1" spans="1:4">
      <c r="A9" s="100" t="s">
        <v>1378</v>
      </c>
      <c r="B9" s="98"/>
      <c r="C9" s="98"/>
      <c r="D9" s="99"/>
    </row>
    <row r="10" ht="18.6" customHeight="1" spans="1:4">
      <c r="A10" s="100" t="s">
        <v>1379</v>
      </c>
      <c r="B10" s="98"/>
      <c r="C10" s="98"/>
      <c r="D10" s="99"/>
    </row>
    <row r="11" ht="18.6" customHeight="1" spans="1:4">
      <c r="A11" s="100" t="s">
        <v>1380</v>
      </c>
      <c r="B11" s="98"/>
      <c r="C11" s="98"/>
      <c r="D11" s="99"/>
    </row>
    <row r="12" ht="18.6" customHeight="1" spans="1:4">
      <c r="A12" s="100" t="s">
        <v>1381</v>
      </c>
      <c r="B12" s="98"/>
      <c r="C12" s="98"/>
      <c r="D12" s="99"/>
    </row>
    <row r="13" ht="18.6" customHeight="1" spans="1:4">
      <c r="A13" s="100" t="s">
        <v>1382</v>
      </c>
      <c r="B13" s="98"/>
      <c r="C13" s="98"/>
      <c r="D13" s="99"/>
    </row>
    <row r="14" ht="18.6" customHeight="1" spans="1:4">
      <c r="A14" s="100" t="s">
        <v>1383</v>
      </c>
      <c r="B14" s="98"/>
      <c r="C14" s="98"/>
      <c r="D14" s="99"/>
    </row>
    <row r="15" ht="18.6" customHeight="1" spans="1:4">
      <c r="A15" s="95" t="s">
        <v>1360</v>
      </c>
      <c r="B15" s="101"/>
      <c r="C15" s="101"/>
      <c r="D15" s="102"/>
    </row>
    <row r="16" ht="18.6" customHeight="1" spans="1:4">
      <c r="A16" s="103" t="s">
        <v>1384</v>
      </c>
      <c r="B16" s="104"/>
      <c r="C16" s="104"/>
      <c r="D16" s="105"/>
    </row>
    <row r="17" ht="18.6" customHeight="1" spans="1:4">
      <c r="A17" s="100" t="s">
        <v>1385</v>
      </c>
      <c r="B17" s="104"/>
      <c r="C17" s="104"/>
      <c r="D17" s="105"/>
    </row>
    <row r="18" ht="18.6" customHeight="1" spans="1:4">
      <c r="A18" s="100" t="s">
        <v>1386</v>
      </c>
      <c r="B18" s="104"/>
      <c r="C18" s="104"/>
      <c r="D18" s="105"/>
    </row>
    <row r="19" ht="18.6" customHeight="1" spans="1:4">
      <c r="A19" s="100" t="s">
        <v>1387</v>
      </c>
      <c r="B19" s="104"/>
      <c r="C19" s="104"/>
      <c r="D19" s="105"/>
    </row>
    <row r="20" ht="18.6" customHeight="1" spans="1:4">
      <c r="A20" s="100" t="s">
        <v>1388</v>
      </c>
      <c r="B20" s="104"/>
      <c r="C20" s="104"/>
      <c r="D20" s="105"/>
    </row>
    <row r="21" ht="18.6" customHeight="1" spans="1:4">
      <c r="A21" s="100" t="s">
        <v>1389</v>
      </c>
      <c r="B21" s="104"/>
      <c r="C21" s="104"/>
      <c r="D21" s="105"/>
    </row>
    <row r="22" ht="18.6" customHeight="1" spans="1:4">
      <c r="A22" s="100" t="s">
        <v>1390</v>
      </c>
      <c r="B22" s="104"/>
      <c r="C22" s="104"/>
      <c r="D22" s="105"/>
    </row>
    <row r="23" ht="18.6" customHeight="1" spans="1:4">
      <c r="A23" s="100" t="s">
        <v>1391</v>
      </c>
      <c r="B23" s="104"/>
      <c r="C23" s="104"/>
      <c r="D23" s="105"/>
    </row>
    <row r="24" ht="18.6" customHeight="1" spans="1:4">
      <c r="A24" s="95" t="s">
        <v>1361</v>
      </c>
      <c r="B24" s="101"/>
      <c r="C24" s="101"/>
      <c r="D24" s="102"/>
    </row>
    <row r="25" ht="18.6" customHeight="1" spans="1:4">
      <c r="A25" s="95" t="s">
        <v>1392</v>
      </c>
      <c r="B25" s="104"/>
      <c r="C25" s="104"/>
      <c r="D25" s="105"/>
    </row>
    <row r="26" ht="18.6" customHeight="1" spans="1:4">
      <c r="A26" s="95" t="s">
        <v>1362</v>
      </c>
      <c r="B26" s="101"/>
      <c r="C26" s="101"/>
      <c r="D26" s="102"/>
    </row>
    <row r="27" ht="18.6" customHeight="1" spans="1:4">
      <c r="A27" s="95" t="s">
        <v>1393</v>
      </c>
      <c r="B27" s="104"/>
      <c r="C27" s="104"/>
      <c r="D27" s="105"/>
    </row>
    <row r="28" ht="18.6" customHeight="1" spans="1:4">
      <c r="A28" s="95" t="s">
        <v>1394</v>
      </c>
      <c r="B28" s="104"/>
      <c r="C28" s="104"/>
      <c r="D28" s="105"/>
    </row>
    <row r="29" ht="18.6" customHeight="1" spans="1:4">
      <c r="A29" s="95" t="s">
        <v>1395</v>
      </c>
      <c r="B29" s="104"/>
      <c r="C29" s="104"/>
      <c r="D29" s="105"/>
    </row>
    <row r="30" ht="18.6" customHeight="1" spans="1:4">
      <c r="A30" s="95" t="s">
        <v>1363</v>
      </c>
      <c r="B30" s="101">
        <v>90</v>
      </c>
      <c r="C30" s="101">
        <v>90</v>
      </c>
      <c r="D30" s="102">
        <f>B30/C30</f>
        <v>1</v>
      </c>
    </row>
    <row r="31" ht="18.6" customHeight="1" spans="1:4">
      <c r="A31" s="106" t="s">
        <v>135</v>
      </c>
      <c r="B31" s="101">
        <v>90</v>
      </c>
      <c r="C31" s="101">
        <v>90</v>
      </c>
      <c r="D31" s="102">
        <f>B31/C31</f>
        <v>1</v>
      </c>
    </row>
    <row r="32" ht="18.6" customHeight="1" spans="1:4">
      <c r="A32" s="107" t="s">
        <v>1364</v>
      </c>
      <c r="B32" s="104"/>
      <c r="C32" s="104"/>
      <c r="D32" s="102"/>
    </row>
    <row r="33" ht="18.6" customHeight="1" spans="1:4">
      <c r="A33" s="98" t="s">
        <v>1365</v>
      </c>
      <c r="B33" s="104"/>
      <c r="C33" s="104"/>
      <c r="D33" s="102"/>
    </row>
    <row r="34" ht="18.6" customHeight="1" spans="1:4">
      <c r="A34" s="106" t="s">
        <v>1396</v>
      </c>
      <c r="B34" s="104">
        <v>90</v>
      </c>
      <c r="C34" s="104">
        <v>90</v>
      </c>
      <c r="D34" s="102">
        <f>B34/C34</f>
        <v>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opLeftCell="A13" workbookViewId="0">
      <selection activeCell="C40" sqref="C40"/>
    </sheetView>
  </sheetViews>
  <sheetFormatPr defaultColWidth="9" defaultRowHeight="14.25" outlineLevelCol="3"/>
  <cols>
    <col min="1" max="1" width="44.625" customWidth="1"/>
    <col min="2" max="2" width="12.125" customWidth="1"/>
    <col min="3" max="3" width="14" customWidth="1"/>
    <col min="4" max="4" width="15.125" style="88" customWidth="1"/>
  </cols>
  <sheetData>
    <row r="1" ht="18" customHeight="1" spans="1:2">
      <c r="A1" s="250" t="s">
        <v>61</v>
      </c>
      <c r="B1" s="251"/>
    </row>
    <row r="2" ht="20.25" spans="1:4">
      <c r="A2" s="212" t="s">
        <v>62</v>
      </c>
      <c r="B2" s="212"/>
      <c r="C2" s="212"/>
      <c r="D2" s="269"/>
    </row>
    <row r="3" spans="1:4">
      <c r="A3" s="214"/>
      <c r="B3" s="251"/>
      <c r="D3" s="199" t="s">
        <v>63</v>
      </c>
    </row>
    <row r="4" ht="44.45" customHeight="1" spans="1:4">
      <c r="A4" s="253" t="s">
        <v>64</v>
      </c>
      <c r="B4" s="127" t="s">
        <v>65</v>
      </c>
      <c r="C4" s="143" t="s">
        <v>66</v>
      </c>
      <c r="D4" s="38" t="s">
        <v>67</v>
      </c>
    </row>
    <row r="5" spans="1:4">
      <c r="A5" s="254" t="s">
        <v>68</v>
      </c>
      <c r="B5" s="255">
        <f>SUM(B6:B21)</f>
        <v>277850</v>
      </c>
      <c r="C5" s="255">
        <f>SUM(C6:C21)</f>
        <v>256210</v>
      </c>
      <c r="D5" s="256">
        <f>B5/C5*100%</f>
        <v>1.0845</v>
      </c>
    </row>
    <row r="6" spans="1:4">
      <c r="A6" s="257" t="s">
        <v>69</v>
      </c>
      <c r="B6" s="258">
        <v>83000</v>
      </c>
      <c r="C6" s="255">
        <v>92800</v>
      </c>
      <c r="D6" s="256">
        <f>B6/C6*100%</f>
        <v>0.8944</v>
      </c>
    </row>
    <row r="7" spans="1:4">
      <c r="A7" s="257" t="s">
        <v>70</v>
      </c>
      <c r="B7" s="255"/>
      <c r="C7" s="255"/>
      <c r="D7" s="256"/>
    </row>
    <row r="8" spans="1:4">
      <c r="A8" s="257" t="s">
        <v>71</v>
      </c>
      <c r="B8" s="258">
        <v>29200</v>
      </c>
      <c r="C8" s="255">
        <v>34000</v>
      </c>
      <c r="D8" s="256">
        <f t="shared" ref="D7:D21" si="0">B8/C8*100%</f>
        <v>0.8588</v>
      </c>
    </row>
    <row r="9" spans="1:4">
      <c r="A9" s="257" t="s">
        <v>72</v>
      </c>
      <c r="B9" s="255"/>
      <c r="C9" s="255"/>
      <c r="D9" s="256"/>
    </row>
    <row r="10" spans="1:4">
      <c r="A10" s="257" t="s">
        <v>73</v>
      </c>
      <c r="B10" s="258">
        <v>10000</v>
      </c>
      <c r="C10" s="255">
        <v>6500</v>
      </c>
      <c r="D10" s="256">
        <f t="shared" si="0"/>
        <v>1.5385</v>
      </c>
    </row>
    <row r="11" spans="1:4">
      <c r="A11" s="257" t="s">
        <v>74</v>
      </c>
      <c r="B11" s="255"/>
      <c r="C11" s="255">
        <v>200</v>
      </c>
      <c r="D11" s="256">
        <f t="shared" si="0"/>
        <v>0</v>
      </c>
    </row>
    <row r="12" spans="1:4">
      <c r="A12" s="257" t="s">
        <v>75</v>
      </c>
      <c r="B12" s="258">
        <v>10000</v>
      </c>
      <c r="C12" s="255">
        <v>11000</v>
      </c>
      <c r="D12" s="256">
        <f t="shared" si="0"/>
        <v>0.9091</v>
      </c>
    </row>
    <row r="13" spans="1:4">
      <c r="A13" s="257" t="s">
        <v>76</v>
      </c>
      <c r="B13" s="258">
        <v>15000</v>
      </c>
      <c r="C13" s="255">
        <v>10000</v>
      </c>
      <c r="D13" s="256">
        <f t="shared" si="0"/>
        <v>1.5</v>
      </c>
    </row>
    <row r="14" spans="1:4">
      <c r="A14" s="257" t="s">
        <v>77</v>
      </c>
      <c r="B14" s="258">
        <v>5000</v>
      </c>
      <c r="C14" s="255">
        <v>3500</v>
      </c>
      <c r="D14" s="256">
        <f t="shared" si="0"/>
        <v>1.4286</v>
      </c>
    </row>
    <row r="15" spans="1:4">
      <c r="A15" s="257" t="s">
        <v>78</v>
      </c>
      <c r="B15" s="258">
        <v>5100</v>
      </c>
      <c r="C15" s="255">
        <v>6000</v>
      </c>
      <c r="D15" s="256">
        <f t="shared" si="0"/>
        <v>0.85</v>
      </c>
    </row>
    <row r="16" spans="1:4">
      <c r="A16" s="257" t="s">
        <v>79</v>
      </c>
      <c r="B16" s="258">
        <v>57000</v>
      </c>
      <c r="C16" s="255">
        <v>56110</v>
      </c>
      <c r="D16" s="256">
        <f t="shared" si="0"/>
        <v>1.0159</v>
      </c>
    </row>
    <row r="17" spans="1:4">
      <c r="A17" s="257" t="s">
        <v>80</v>
      </c>
      <c r="B17" s="258">
        <v>2950</v>
      </c>
      <c r="C17" s="255">
        <v>3000</v>
      </c>
      <c r="D17" s="256">
        <f t="shared" si="0"/>
        <v>0.9833</v>
      </c>
    </row>
    <row r="18" spans="1:4">
      <c r="A18" s="257" t="s">
        <v>81</v>
      </c>
      <c r="B18" s="259">
        <v>2500</v>
      </c>
      <c r="C18" s="255">
        <v>3000</v>
      </c>
      <c r="D18" s="256">
        <f t="shared" si="0"/>
        <v>0.8333</v>
      </c>
    </row>
    <row r="19" spans="1:4">
      <c r="A19" s="257" t="s">
        <v>82</v>
      </c>
      <c r="B19" s="258">
        <v>58000</v>
      </c>
      <c r="C19" s="255">
        <v>30000</v>
      </c>
      <c r="D19" s="256">
        <f t="shared" si="0"/>
        <v>1.9333</v>
      </c>
    </row>
    <row r="20" spans="1:4">
      <c r="A20" s="257" t="s">
        <v>83</v>
      </c>
      <c r="B20" s="255"/>
      <c r="C20" s="255"/>
      <c r="D20" s="256"/>
    </row>
    <row r="21" spans="1:4">
      <c r="A21" s="257" t="s">
        <v>84</v>
      </c>
      <c r="B21" s="255">
        <v>100</v>
      </c>
      <c r="C21" s="255">
        <v>100</v>
      </c>
      <c r="D21" s="256">
        <f t="shared" si="0"/>
        <v>1</v>
      </c>
    </row>
    <row r="22" spans="1:4">
      <c r="A22" s="254" t="s">
        <v>85</v>
      </c>
      <c r="B22" s="255">
        <f>SUM(B23:B30)</f>
        <v>50000</v>
      </c>
      <c r="C22" s="255">
        <f>SUM(C23:C30)</f>
        <v>35000</v>
      </c>
      <c r="D22" s="256">
        <f t="shared" ref="D22:D30" si="1">B22/C22*100%</f>
        <v>1.4286</v>
      </c>
    </row>
    <row r="23" spans="1:4">
      <c r="A23" s="257" t="s">
        <v>86</v>
      </c>
      <c r="B23" s="258">
        <v>5000</v>
      </c>
      <c r="C23" s="255">
        <v>6000</v>
      </c>
      <c r="D23" s="256">
        <f t="shared" si="1"/>
        <v>0.8333</v>
      </c>
    </row>
    <row r="24" spans="1:4">
      <c r="A24" s="257" t="s">
        <v>87</v>
      </c>
      <c r="B24" s="259">
        <v>8000</v>
      </c>
      <c r="C24" s="255">
        <v>1000</v>
      </c>
      <c r="D24" s="256">
        <f t="shared" si="1"/>
        <v>8</v>
      </c>
    </row>
    <row r="25" spans="1:4">
      <c r="A25" s="257" t="s">
        <v>88</v>
      </c>
      <c r="B25" s="258">
        <v>6000</v>
      </c>
      <c r="C25" s="255">
        <v>1010</v>
      </c>
      <c r="D25" s="256">
        <f t="shared" si="1"/>
        <v>5.9406</v>
      </c>
    </row>
    <row r="26" spans="1:4">
      <c r="A26" s="257" t="s">
        <v>89</v>
      </c>
      <c r="B26" s="255"/>
      <c r="C26" s="255">
        <v>90</v>
      </c>
      <c r="D26" s="256">
        <f t="shared" si="1"/>
        <v>0</v>
      </c>
    </row>
    <row r="27" spans="1:4">
      <c r="A27" s="257" t="s">
        <v>90</v>
      </c>
      <c r="B27" s="258">
        <v>30900</v>
      </c>
      <c r="C27" s="255">
        <v>26700</v>
      </c>
      <c r="D27" s="256">
        <f t="shared" si="1"/>
        <v>1.1573</v>
      </c>
    </row>
    <row r="28" spans="1:4">
      <c r="A28" s="257" t="s">
        <v>91</v>
      </c>
      <c r="B28" s="259"/>
      <c r="C28" s="255">
        <v>200</v>
      </c>
      <c r="D28" s="256">
        <f t="shared" si="1"/>
        <v>0</v>
      </c>
    </row>
    <row r="29" spans="1:4">
      <c r="A29" s="257" t="s">
        <v>92</v>
      </c>
      <c r="B29" s="259"/>
      <c r="C29" s="260"/>
      <c r="D29" s="256"/>
    </row>
    <row r="30" spans="1:4">
      <c r="A30" s="257" t="s">
        <v>93</v>
      </c>
      <c r="B30" s="255">
        <v>100</v>
      </c>
      <c r="C30" s="260"/>
      <c r="D30" s="256"/>
    </row>
    <row r="31" spans="1:4">
      <c r="A31" s="261" t="s">
        <v>94</v>
      </c>
      <c r="B31" s="255">
        <f>B5+B22</f>
        <v>327850</v>
      </c>
      <c r="C31" s="255">
        <f>C5+C22</f>
        <v>291210</v>
      </c>
      <c r="D31" s="256">
        <f>B31/C31*100%</f>
        <v>1.1258</v>
      </c>
    </row>
    <row r="32" spans="1:4">
      <c r="A32" s="262" t="s">
        <v>95</v>
      </c>
      <c r="B32" s="255"/>
      <c r="C32" s="260"/>
      <c r="D32" s="256"/>
    </row>
    <row r="33" spans="1:4">
      <c r="A33" s="262" t="s">
        <v>96</v>
      </c>
      <c r="B33" s="255"/>
      <c r="C33" s="260"/>
      <c r="D33" s="256"/>
    </row>
    <row r="34" spans="1:4">
      <c r="A34" s="263" t="s">
        <v>97</v>
      </c>
      <c r="B34" s="255">
        <v>85572</v>
      </c>
      <c r="C34" s="260"/>
      <c r="D34" s="256"/>
    </row>
    <row r="35" spans="1:4">
      <c r="A35" s="264" t="s">
        <v>98</v>
      </c>
      <c r="B35" s="255">
        <v>13407</v>
      </c>
      <c r="C35" s="255">
        <v>13407</v>
      </c>
      <c r="D35" s="256">
        <f>B35/C35*100%</f>
        <v>1</v>
      </c>
    </row>
    <row r="36" spans="1:4">
      <c r="A36" s="264" t="s">
        <v>99</v>
      </c>
      <c r="B36" s="255">
        <v>50549</v>
      </c>
      <c r="C36" s="260"/>
      <c r="D36" s="256"/>
    </row>
    <row r="37" spans="1:4">
      <c r="A37" s="264" t="s">
        <v>100</v>
      </c>
      <c r="B37" s="255">
        <v>21616</v>
      </c>
      <c r="C37" s="260"/>
      <c r="D37" s="256"/>
    </row>
    <row r="38" spans="1:4">
      <c r="A38" s="265" t="s">
        <v>101</v>
      </c>
      <c r="B38" s="255"/>
      <c r="C38" s="260"/>
      <c r="D38" s="256"/>
    </row>
    <row r="39" spans="1:4">
      <c r="A39" s="266" t="s">
        <v>102</v>
      </c>
      <c r="B39" s="255">
        <v>22443</v>
      </c>
      <c r="C39" s="260"/>
      <c r="D39" s="256"/>
    </row>
    <row r="40" spans="1:4">
      <c r="A40" s="266" t="s">
        <v>103</v>
      </c>
      <c r="B40" s="255">
        <v>35000</v>
      </c>
      <c r="C40" s="260"/>
      <c r="D40" s="256"/>
    </row>
    <row r="41" spans="1:4">
      <c r="A41" s="263" t="s">
        <v>104</v>
      </c>
      <c r="B41" s="255">
        <v>5000</v>
      </c>
      <c r="C41" s="255">
        <v>5000</v>
      </c>
      <c r="D41" s="256">
        <f>B41/C41*100%</f>
        <v>1</v>
      </c>
    </row>
    <row r="42" spans="1:4">
      <c r="A42" s="267" t="s">
        <v>105</v>
      </c>
      <c r="B42" s="255"/>
      <c r="C42" s="260"/>
      <c r="D42" s="256"/>
    </row>
    <row r="43" spans="1:4">
      <c r="A43" s="266" t="s">
        <v>106</v>
      </c>
      <c r="B43" s="255"/>
      <c r="C43" s="260"/>
      <c r="D43" s="256"/>
    </row>
    <row r="44" spans="1:4">
      <c r="A44" s="261" t="s">
        <v>107</v>
      </c>
      <c r="B44" s="255">
        <f>B31+B34+B39+B40+B41</f>
        <v>475865</v>
      </c>
      <c r="C44" s="255">
        <f>C31+C34+C39+C40+C41</f>
        <v>296210</v>
      </c>
      <c r="D44" s="256">
        <f>B44/C44*100%</f>
        <v>1.6065</v>
      </c>
    </row>
    <row r="45" spans="1:2">
      <c r="A45" s="268"/>
      <c r="B45" s="251"/>
    </row>
    <row r="46" spans="1:2">
      <c r="A46" s="268"/>
      <c r="B46" s="251"/>
    </row>
    <row r="47" spans="1:2">
      <c r="A47" s="268"/>
      <c r="B47" s="251"/>
    </row>
    <row r="48" spans="1:2">
      <c r="A48" s="251"/>
      <c r="B48" s="251"/>
    </row>
    <row r="49" spans="1:2">
      <c r="A49" s="251"/>
      <c r="B49" s="251"/>
    </row>
    <row r="50" spans="1:2">
      <c r="A50" s="251"/>
      <c r="B50" s="25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F10" sqref="F10"/>
    </sheetView>
  </sheetViews>
  <sheetFormatPr defaultColWidth="8.125" defaultRowHeight="14.25" outlineLevelCol="5"/>
  <cols>
    <col min="1" max="1" width="35.125" style="34" customWidth="1"/>
    <col min="2" max="2" width="16.5" style="34" customWidth="1"/>
    <col min="3" max="3" width="16.375" style="34" customWidth="1"/>
    <col min="4" max="4" width="19.875" style="65" customWidth="1"/>
    <col min="5" max="5" width="10.5" style="34" customWidth="1"/>
    <col min="6" max="6" width="9.125" style="34" customWidth="1"/>
    <col min="7" max="11" width="8.125" style="34"/>
    <col min="12" max="12" width="11.5" style="34" customWidth="1"/>
    <col min="13" max="16384" width="8.125" style="34"/>
  </cols>
  <sheetData>
    <row r="1" spans="1:1">
      <c r="A1" s="34" t="s">
        <v>1397</v>
      </c>
    </row>
    <row r="2" ht="20.25" spans="1:4">
      <c r="A2" s="66" t="s">
        <v>1398</v>
      </c>
      <c r="B2" s="66"/>
      <c r="C2" s="66"/>
      <c r="D2" s="66"/>
    </row>
    <row r="3" spans="1:4">
      <c r="A3" s="67"/>
      <c r="B3" s="33"/>
      <c r="D3" s="68" t="s">
        <v>1226</v>
      </c>
    </row>
    <row r="4" s="62" customFormat="1" ht="44.25" customHeight="1" spans="1:4">
      <c r="A4" s="81" t="s">
        <v>157</v>
      </c>
      <c r="B4" s="37" t="s">
        <v>65</v>
      </c>
      <c r="C4" s="21" t="s">
        <v>66</v>
      </c>
      <c r="D4" s="21" t="s">
        <v>67</v>
      </c>
    </row>
    <row r="5" ht="21" customHeight="1" spans="1:4">
      <c r="A5" s="51" t="s">
        <v>1399</v>
      </c>
      <c r="B5" s="71"/>
      <c r="C5" s="71"/>
      <c r="D5" s="72"/>
    </row>
    <row r="6" ht="21" customHeight="1" spans="1:4">
      <c r="A6" s="51" t="s">
        <v>1400</v>
      </c>
      <c r="B6" s="82">
        <v>22927</v>
      </c>
      <c r="C6" s="82">
        <v>19285</v>
      </c>
      <c r="D6" s="72">
        <f>B6/C6</f>
        <v>1.189</v>
      </c>
    </row>
    <row r="7" ht="21" customHeight="1" spans="1:4">
      <c r="A7" s="51" t="s">
        <v>1401</v>
      </c>
      <c r="B7" s="83">
        <v>34097</v>
      </c>
      <c r="C7" s="83">
        <v>27878</v>
      </c>
      <c r="D7" s="72">
        <f>B7/C7</f>
        <v>1.223</v>
      </c>
    </row>
    <row r="8" ht="21" customHeight="1" spans="1:4">
      <c r="A8" s="51" t="s">
        <v>1402</v>
      </c>
      <c r="B8" s="84"/>
      <c r="C8" s="84"/>
      <c r="D8" s="72"/>
    </row>
    <row r="9" ht="21" customHeight="1" spans="1:6">
      <c r="A9" s="51" t="s">
        <v>1403</v>
      </c>
      <c r="B9" s="84"/>
      <c r="C9" s="84"/>
      <c r="D9" s="72"/>
      <c r="F9" s="85"/>
    </row>
    <row r="10" ht="21" customHeight="1" spans="1:4">
      <c r="A10" s="75" t="s">
        <v>1404</v>
      </c>
      <c r="B10" s="84"/>
      <c r="C10" s="84"/>
      <c r="D10" s="72"/>
    </row>
    <row r="11" ht="21" customHeight="1" spans="1:4">
      <c r="A11" s="76" t="s">
        <v>1405</v>
      </c>
      <c r="B11" s="84"/>
      <c r="C11" s="84"/>
      <c r="D11" s="72"/>
    </row>
    <row r="12" ht="21" customHeight="1" spans="1:4">
      <c r="A12" s="75" t="s">
        <v>1406</v>
      </c>
      <c r="B12" s="84"/>
      <c r="C12" s="84"/>
      <c r="D12" s="72"/>
    </row>
    <row r="13" ht="21" customHeight="1" spans="1:4">
      <c r="A13" s="51" t="s">
        <v>1407</v>
      </c>
      <c r="B13" s="84"/>
      <c r="C13" s="84"/>
      <c r="D13" s="72"/>
    </row>
    <row r="14" ht="21" customHeight="1" spans="1:4">
      <c r="A14" s="51" t="s">
        <v>1408</v>
      </c>
      <c r="B14" s="84"/>
      <c r="C14" s="84"/>
      <c r="D14" s="72"/>
    </row>
    <row r="15" ht="21" customHeight="1" spans="1:4">
      <c r="A15" s="51" t="s">
        <v>1409</v>
      </c>
      <c r="B15" s="84"/>
      <c r="C15" s="84"/>
      <c r="D15" s="72"/>
    </row>
    <row r="16" ht="21" customHeight="1" spans="1:4">
      <c r="A16" s="86" t="s">
        <v>1410</v>
      </c>
      <c r="B16" s="84">
        <f>B6+B7</f>
        <v>57024</v>
      </c>
      <c r="C16" s="84">
        <f>C6+C7</f>
        <v>47163</v>
      </c>
      <c r="D16" s="72">
        <f>B16/C16</f>
        <v>1.209</v>
      </c>
    </row>
    <row r="17" spans="1:4">
      <c r="A17" s="63"/>
      <c r="B17" s="63"/>
      <c r="C17" s="63"/>
      <c r="D17" s="87"/>
    </row>
  </sheetData>
  <mergeCells count="1">
    <mergeCell ref="A2:D2"/>
  </mergeCells>
  <conditionalFormatting sqref="A5:A6">
    <cfRule type="expression" dxfId="0" priority="1" stopIfTrue="1">
      <formula>"len($A:$A)=3"</formula>
    </cfRule>
  </conditionalFormatting>
  <conditionalFormatting sqref="D5:D16">
    <cfRule type="cellIs" dxfId="1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C16" sqref="C16"/>
    </sheetView>
  </sheetViews>
  <sheetFormatPr defaultColWidth="8.125" defaultRowHeight="14.25" outlineLevelCol="5"/>
  <cols>
    <col min="1" max="1" width="37.125" style="34" customWidth="1"/>
    <col min="2" max="3" width="14.625" style="34" customWidth="1"/>
    <col min="4" max="4" width="18" style="65" customWidth="1"/>
    <col min="5" max="5" width="10.5" style="34" customWidth="1"/>
    <col min="6" max="6" width="9.125" style="34" customWidth="1"/>
    <col min="7" max="13" width="8.125" style="34"/>
    <col min="14" max="14" width="11.5" style="34" customWidth="1"/>
    <col min="15" max="16384" width="8.125" style="34"/>
  </cols>
  <sheetData>
    <row r="1" ht="19.9" customHeight="1" spans="1:1">
      <c r="A1" s="34" t="s">
        <v>1411</v>
      </c>
    </row>
    <row r="2" ht="20.25" spans="1:4">
      <c r="A2" s="66" t="s">
        <v>1412</v>
      </c>
      <c r="B2" s="66"/>
      <c r="C2" s="66"/>
      <c r="D2" s="66"/>
    </row>
    <row r="3" spans="1:4">
      <c r="A3" s="67"/>
      <c r="B3" s="33"/>
      <c r="D3" s="68" t="s">
        <v>1226</v>
      </c>
    </row>
    <row r="4" s="62" customFormat="1" ht="45.75" customHeight="1" spans="1:4">
      <c r="A4" s="69" t="s">
        <v>157</v>
      </c>
      <c r="B4" s="37" t="s">
        <v>65</v>
      </c>
      <c r="C4" s="21" t="s">
        <v>66</v>
      </c>
      <c r="D4" s="21" t="s">
        <v>67</v>
      </c>
    </row>
    <row r="5" s="63" customFormat="1" ht="22.9" customHeight="1" spans="1:4">
      <c r="A5" s="51" t="s">
        <v>1413</v>
      </c>
      <c r="B5" s="70"/>
      <c r="C5" s="71"/>
      <c r="D5" s="72"/>
    </row>
    <row r="6" s="63" customFormat="1" ht="22.9" customHeight="1" spans="1:4">
      <c r="A6" s="51" t="s">
        <v>1414</v>
      </c>
      <c r="B6" s="70">
        <v>17798</v>
      </c>
      <c r="C6" s="70">
        <v>15281</v>
      </c>
      <c r="D6" s="72">
        <f>B6/C6</f>
        <v>1.165</v>
      </c>
    </row>
    <row r="7" s="63" customFormat="1" ht="22.9" customHeight="1" spans="1:4">
      <c r="A7" s="51" t="s">
        <v>1415</v>
      </c>
      <c r="B7" s="73">
        <v>34097</v>
      </c>
      <c r="C7" s="73">
        <v>27878</v>
      </c>
      <c r="D7" s="72">
        <f>B7/C7</f>
        <v>1.223</v>
      </c>
    </row>
    <row r="8" s="63" customFormat="1" ht="22.9" customHeight="1" spans="1:4">
      <c r="A8" s="51" t="s">
        <v>1416</v>
      </c>
      <c r="B8" s="70"/>
      <c r="C8" s="70"/>
      <c r="D8" s="72"/>
    </row>
    <row r="9" s="63" customFormat="1" ht="22.9" customHeight="1" spans="1:6">
      <c r="A9" s="51" t="s">
        <v>1417</v>
      </c>
      <c r="B9" s="70"/>
      <c r="C9" s="70"/>
      <c r="D9" s="72"/>
      <c r="F9" s="74"/>
    </row>
    <row r="10" s="63" customFormat="1" ht="22.9" customHeight="1" spans="1:4">
      <c r="A10" s="75" t="s">
        <v>1418</v>
      </c>
      <c r="B10" s="70"/>
      <c r="C10" s="70"/>
      <c r="D10" s="72"/>
    </row>
    <row r="11" s="63" customFormat="1" ht="22.9" customHeight="1" spans="1:4">
      <c r="A11" s="76" t="s">
        <v>1419</v>
      </c>
      <c r="B11" s="70"/>
      <c r="C11" s="70"/>
      <c r="D11" s="72"/>
    </row>
    <row r="12" s="63" customFormat="1" ht="22.9" customHeight="1" spans="1:4">
      <c r="A12" s="75" t="s">
        <v>1420</v>
      </c>
      <c r="B12" s="71"/>
      <c r="C12" s="71"/>
      <c r="D12" s="72"/>
    </row>
    <row r="13" s="64" customFormat="1" ht="22.9" customHeight="1" spans="1:4">
      <c r="A13" s="51" t="s">
        <v>1421</v>
      </c>
      <c r="B13" s="77"/>
      <c r="C13" s="77"/>
      <c r="D13" s="72"/>
    </row>
    <row r="14" s="63" customFormat="1" ht="22.9" customHeight="1" spans="1:4">
      <c r="A14" s="51" t="s">
        <v>1422</v>
      </c>
      <c r="B14" s="78"/>
      <c r="C14" s="78"/>
      <c r="D14" s="72"/>
    </row>
    <row r="15" s="63" customFormat="1" ht="22.9" customHeight="1" spans="1:4">
      <c r="A15" s="51" t="s">
        <v>1423</v>
      </c>
      <c r="B15" s="79"/>
      <c r="C15" s="79"/>
      <c r="D15" s="72"/>
    </row>
    <row r="16" s="64" customFormat="1" ht="22.9" customHeight="1" spans="1:4">
      <c r="A16" s="80" t="s">
        <v>1150</v>
      </c>
      <c r="B16" s="78">
        <f>B7+B6</f>
        <v>51895</v>
      </c>
      <c r="C16" s="78">
        <f>C7+C6</f>
        <v>43159</v>
      </c>
      <c r="D16" s="72">
        <f>B16/C16</f>
        <v>1.202</v>
      </c>
    </row>
  </sheetData>
  <mergeCells count="1">
    <mergeCell ref="A2:D2"/>
  </mergeCells>
  <conditionalFormatting sqref="D5">
    <cfRule type="cellIs" dxfId="1" priority="5" stopIfTrue="1" operator="lessThan">
      <formula>0</formula>
    </cfRule>
  </conditionalFormatting>
  <conditionalFormatting sqref="A5:A6">
    <cfRule type="expression" dxfId="0" priority="2" stopIfTrue="1">
      <formula>"len($A:$A)=3"</formula>
    </cfRule>
  </conditionalFormatting>
  <conditionalFormatting sqref="D6:D16">
    <cfRule type="cellIs" dxfId="2" priority="1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topLeftCell="A54" workbookViewId="0">
      <selection activeCell="C17" sqref="C17"/>
    </sheetView>
  </sheetViews>
  <sheetFormatPr defaultColWidth="9" defaultRowHeight="14.25" outlineLevelCol="3"/>
  <cols>
    <col min="1" max="1" width="37.375" style="27" customWidth="1"/>
    <col min="2" max="2" width="14.125" style="28" customWidth="1"/>
    <col min="3" max="3" width="14.125" style="27" customWidth="1"/>
    <col min="4" max="4" width="21.75" style="29" customWidth="1"/>
    <col min="5" max="16384" width="9" style="27"/>
  </cols>
  <sheetData>
    <row r="1" ht="19.35" customHeight="1" spans="1:1">
      <c r="A1" s="27" t="s">
        <v>1424</v>
      </c>
    </row>
    <row r="2" ht="24.75" customHeight="1" spans="1:4">
      <c r="A2" s="30" t="s">
        <v>1425</v>
      </c>
      <c r="B2" s="30"/>
      <c r="C2" s="30"/>
      <c r="D2" s="31"/>
    </row>
    <row r="3" ht="17.45" customHeight="1" spans="1:4">
      <c r="A3" s="32"/>
      <c r="B3" s="33"/>
      <c r="C3" s="34"/>
      <c r="D3" s="35" t="s">
        <v>1226</v>
      </c>
    </row>
    <row r="4" ht="36.75" customHeight="1" spans="1:4">
      <c r="A4" s="36" t="s">
        <v>1426</v>
      </c>
      <c r="B4" s="37" t="s">
        <v>65</v>
      </c>
      <c r="C4" s="21" t="s">
        <v>66</v>
      </c>
      <c r="D4" s="38" t="s">
        <v>67</v>
      </c>
    </row>
    <row r="5" ht="20.45" customHeight="1" spans="1:4">
      <c r="A5" s="39" t="s">
        <v>1399</v>
      </c>
      <c r="B5" s="40"/>
      <c r="C5" s="40"/>
      <c r="D5" s="41"/>
    </row>
    <row r="6" ht="20.45" customHeight="1" spans="1:4">
      <c r="A6" s="42" t="s">
        <v>1427</v>
      </c>
      <c r="B6" s="40"/>
      <c r="C6" s="40"/>
      <c r="D6" s="41"/>
    </row>
    <row r="7" ht="20.45" customHeight="1" spans="1:4">
      <c r="A7" s="42" t="s">
        <v>1428</v>
      </c>
      <c r="B7" s="40"/>
      <c r="C7" s="40"/>
      <c r="D7" s="41"/>
    </row>
    <row r="8" ht="20.45" customHeight="1" spans="1:4">
      <c r="A8" s="42" t="s">
        <v>1429</v>
      </c>
      <c r="B8" s="40"/>
      <c r="C8" s="40"/>
      <c r="D8" s="41"/>
    </row>
    <row r="9" ht="20.45" customHeight="1" spans="1:4">
      <c r="A9" s="42" t="s">
        <v>1430</v>
      </c>
      <c r="B9" s="40"/>
      <c r="C9" s="40"/>
      <c r="D9" s="41"/>
    </row>
    <row r="10" ht="20.45" customHeight="1" spans="1:4">
      <c r="A10" s="57" t="s">
        <v>1431</v>
      </c>
      <c r="B10" s="40"/>
      <c r="C10" s="40"/>
      <c r="D10" s="41"/>
    </row>
    <row r="11" ht="20.45" customHeight="1" spans="1:4">
      <c r="A11" s="39" t="s">
        <v>1400</v>
      </c>
      <c r="B11" s="43">
        <f>B12+B13+B14+B15+B16</f>
        <v>22927</v>
      </c>
      <c r="C11" s="43">
        <f>C12+C13+C14+C15+C16</f>
        <v>19009</v>
      </c>
      <c r="D11" s="44">
        <f>B11/C11</f>
        <v>1.2061</v>
      </c>
    </row>
    <row r="12" ht="20.45" customHeight="1" spans="1:4">
      <c r="A12" s="42" t="s">
        <v>1427</v>
      </c>
      <c r="B12" s="43">
        <v>3544</v>
      </c>
      <c r="C12" s="43">
        <v>3405</v>
      </c>
      <c r="D12" s="44">
        <f t="shared" ref="D12:D20" si="0">B12/C12</f>
        <v>1.0408</v>
      </c>
    </row>
    <row r="13" ht="20.45" customHeight="1" spans="1:4">
      <c r="A13" s="42" t="s">
        <v>1428</v>
      </c>
      <c r="B13" s="43">
        <v>17485</v>
      </c>
      <c r="C13" s="43">
        <v>15292</v>
      </c>
      <c r="D13" s="44">
        <f t="shared" si="0"/>
        <v>1.1434</v>
      </c>
    </row>
    <row r="14" ht="20.45" customHeight="1" spans="1:4">
      <c r="A14" s="42" t="s">
        <v>1429</v>
      </c>
      <c r="B14" s="43">
        <v>829</v>
      </c>
      <c r="C14" s="43">
        <v>270</v>
      </c>
      <c r="D14" s="44">
        <f t="shared" si="0"/>
        <v>3.0704</v>
      </c>
    </row>
    <row r="15" ht="20.45" customHeight="1" spans="1:4">
      <c r="A15" s="42" t="s">
        <v>1430</v>
      </c>
      <c r="B15" s="43">
        <v>1069</v>
      </c>
      <c r="C15" s="43">
        <v>42</v>
      </c>
      <c r="D15" s="44">
        <f t="shared" si="0"/>
        <v>25.4524</v>
      </c>
    </row>
    <row r="16" ht="20.45" customHeight="1" spans="1:4">
      <c r="A16" s="57" t="s">
        <v>1431</v>
      </c>
      <c r="B16" s="43"/>
      <c r="C16" s="43"/>
      <c r="D16" s="44"/>
    </row>
    <row r="17" ht="20.45" customHeight="1" spans="1:4">
      <c r="A17" s="39" t="s">
        <v>1401</v>
      </c>
      <c r="B17" s="43">
        <f>B18+B19+B20+B21</f>
        <v>34097</v>
      </c>
      <c r="C17" s="43">
        <f>C18+C19+C20+C21</f>
        <v>27837</v>
      </c>
      <c r="D17" s="44">
        <f t="shared" si="0"/>
        <v>1.2249</v>
      </c>
    </row>
    <row r="18" ht="20.45" customHeight="1" spans="1:4">
      <c r="A18" s="51" t="s">
        <v>1427</v>
      </c>
      <c r="B18" s="43">
        <v>15713</v>
      </c>
      <c r="C18" s="43">
        <v>13279</v>
      </c>
      <c r="D18" s="44">
        <f t="shared" si="0"/>
        <v>1.1833</v>
      </c>
    </row>
    <row r="19" ht="20.45" customHeight="1" spans="1:4">
      <c r="A19" s="51" t="s">
        <v>1428</v>
      </c>
      <c r="B19" s="43">
        <v>18224</v>
      </c>
      <c r="C19" s="43">
        <v>14478</v>
      </c>
      <c r="D19" s="44">
        <f t="shared" si="0"/>
        <v>1.2587</v>
      </c>
    </row>
    <row r="20" ht="20.45" customHeight="1" spans="1:4">
      <c r="A20" s="51" t="s">
        <v>1429</v>
      </c>
      <c r="B20" s="43">
        <v>60</v>
      </c>
      <c r="C20" s="43">
        <v>80</v>
      </c>
      <c r="D20" s="44">
        <f t="shared" si="0"/>
        <v>0.75</v>
      </c>
    </row>
    <row r="21" ht="20.45" customHeight="1" spans="1:4">
      <c r="A21" s="51" t="s">
        <v>1430</v>
      </c>
      <c r="B21" s="43">
        <v>100</v>
      </c>
      <c r="C21" s="47"/>
      <c r="D21" s="44"/>
    </row>
    <row r="22" ht="20.45" customHeight="1" spans="1:4">
      <c r="A22" s="58" t="s">
        <v>1431</v>
      </c>
      <c r="B22" s="43"/>
      <c r="C22" s="47"/>
      <c r="D22" s="44"/>
    </row>
    <row r="23" ht="20.45" customHeight="1" spans="1:4">
      <c r="A23" s="39" t="s">
        <v>1402</v>
      </c>
      <c r="B23" s="43"/>
      <c r="C23" s="47"/>
      <c r="D23" s="44"/>
    </row>
    <row r="24" ht="20.45" customHeight="1" spans="1:4">
      <c r="A24" s="51" t="s">
        <v>1427</v>
      </c>
      <c r="B24" s="43"/>
      <c r="C24" s="47"/>
      <c r="D24" s="44"/>
    </row>
    <row r="25" ht="20.45" customHeight="1" spans="1:4">
      <c r="A25" s="51" t="s">
        <v>1428</v>
      </c>
      <c r="B25" s="43"/>
      <c r="C25" s="47"/>
      <c r="D25" s="44"/>
    </row>
    <row r="26" ht="20.45" customHeight="1" spans="1:4">
      <c r="A26" s="51" t="s">
        <v>1429</v>
      </c>
      <c r="B26" s="43"/>
      <c r="C26" s="47"/>
      <c r="D26" s="44"/>
    </row>
    <row r="27" ht="20.45" customHeight="1" spans="1:4">
      <c r="A27" s="51" t="s">
        <v>1430</v>
      </c>
      <c r="B27" s="43"/>
      <c r="C27" s="47"/>
      <c r="D27" s="44"/>
    </row>
    <row r="28" ht="20.45" customHeight="1" spans="1:4">
      <c r="A28" s="58" t="s">
        <v>1431</v>
      </c>
      <c r="B28" s="43"/>
      <c r="C28" s="47"/>
      <c r="D28" s="44"/>
    </row>
    <row r="29" ht="20.45" customHeight="1" spans="1:4">
      <c r="A29" s="39" t="s">
        <v>1403</v>
      </c>
      <c r="B29" s="43"/>
      <c r="C29" s="47"/>
      <c r="D29" s="44"/>
    </row>
    <row r="30" ht="20.45" customHeight="1" spans="1:4">
      <c r="A30" s="49" t="s">
        <v>1432</v>
      </c>
      <c r="B30" s="43"/>
      <c r="C30" s="47"/>
      <c r="D30" s="44"/>
    </row>
    <row r="31" ht="20.45" customHeight="1" spans="1:4">
      <c r="A31" s="42" t="s">
        <v>1427</v>
      </c>
      <c r="B31" s="43"/>
      <c r="C31" s="47"/>
      <c r="D31" s="44"/>
    </row>
    <row r="32" ht="20.45" customHeight="1" spans="1:4">
      <c r="A32" s="42" t="s">
        <v>1428</v>
      </c>
      <c r="B32" s="43"/>
      <c r="C32" s="47"/>
      <c r="D32" s="44"/>
    </row>
    <row r="33" ht="20.45" customHeight="1" spans="1:4">
      <c r="A33" s="42" t="s">
        <v>1429</v>
      </c>
      <c r="B33" s="43"/>
      <c r="C33" s="47"/>
      <c r="D33" s="44"/>
    </row>
    <row r="34" ht="20.45" customHeight="1" spans="1:4">
      <c r="A34" s="42" t="s">
        <v>1430</v>
      </c>
      <c r="B34" s="43"/>
      <c r="C34" s="47"/>
      <c r="D34" s="44"/>
    </row>
    <row r="35" ht="20.45" customHeight="1" spans="1:4">
      <c r="A35" s="57" t="s">
        <v>1431</v>
      </c>
      <c r="B35" s="43"/>
      <c r="C35" s="47"/>
      <c r="D35" s="44"/>
    </row>
    <row r="36" ht="20.45" customHeight="1" spans="1:4">
      <c r="A36" s="51" t="s">
        <v>1405</v>
      </c>
      <c r="B36" s="43"/>
      <c r="C36" s="47"/>
      <c r="D36" s="44"/>
    </row>
    <row r="37" ht="20.45" customHeight="1" spans="1:4">
      <c r="A37" s="42" t="s">
        <v>1427</v>
      </c>
      <c r="B37" s="43"/>
      <c r="C37" s="47"/>
      <c r="D37" s="44"/>
    </row>
    <row r="38" ht="20.45" customHeight="1" spans="1:4">
      <c r="A38" s="42" t="s">
        <v>1428</v>
      </c>
      <c r="B38" s="43"/>
      <c r="C38" s="47"/>
      <c r="D38" s="44"/>
    </row>
    <row r="39" ht="20.45" customHeight="1" spans="1:4">
      <c r="A39" s="42" t="s">
        <v>1429</v>
      </c>
      <c r="B39" s="43"/>
      <c r="C39" s="47"/>
      <c r="D39" s="44"/>
    </row>
    <row r="40" ht="20.45" customHeight="1" spans="1:4">
      <c r="A40" s="42" t="s">
        <v>1430</v>
      </c>
      <c r="B40" s="43"/>
      <c r="C40" s="47"/>
      <c r="D40" s="44"/>
    </row>
    <row r="41" ht="20.45" customHeight="1" spans="1:4">
      <c r="A41" s="42" t="s">
        <v>1431</v>
      </c>
      <c r="B41" s="43"/>
      <c r="C41" s="47"/>
      <c r="D41" s="44"/>
    </row>
    <row r="42" ht="20.45" customHeight="1" spans="1:4">
      <c r="A42" s="49" t="s">
        <v>1433</v>
      </c>
      <c r="B42" s="43"/>
      <c r="C42" s="47"/>
      <c r="D42" s="44"/>
    </row>
    <row r="43" ht="20.45" customHeight="1" spans="1:4">
      <c r="A43" s="49" t="s">
        <v>1434</v>
      </c>
      <c r="B43" s="43"/>
      <c r="C43" s="47"/>
      <c r="D43" s="44"/>
    </row>
    <row r="44" ht="20.45" customHeight="1" spans="1:4">
      <c r="A44" s="49" t="s">
        <v>1435</v>
      </c>
      <c r="B44" s="43"/>
      <c r="C44" s="47"/>
      <c r="D44" s="44"/>
    </row>
    <row r="45" ht="20.45" customHeight="1" spans="1:4">
      <c r="A45" s="49" t="s">
        <v>1436</v>
      </c>
      <c r="B45" s="43"/>
      <c r="C45" s="47"/>
      <c r="D45" s="44"/>
    </row>
    <row r="46" ht="20.45" customHeight="1" spans="1:4">
      <c r="A46" s="53" t="s">
        <v>1430</v>
      </c>
      <c r="B46" s="43"/>
      <c r="C46" s="47"/>
      <c r="D46" s="44"/>
    </row>
    <row r="47" ht="20.45" customHeight="1" spans="1:4">
      <c r="A47" s="53" t="s">
        <v>1431</v>
      </c>
      <c r="B47" s="43"/>
      <c r="C47" s="47"/>
      <c r="D47" s="44"/>
    </row>
    <row r="48" ht="20.45" customHeight="1" spans="1:4">
      <c r="A48" s="39" t="s">
        <v>1407</v>
      </c>
      <c r="B48" s="43"/>
      <c r="C48" s="47"/>
      <c r="D48" s="44"/>
    </row>
    <row r="49" ht="20.45" customHeight="1" spans="1:4">
      <c r="A49" s="42" t="s">
        <v>1427</v>
      </c>
      <c r="B49" s="43"/>
      <c r="C49" s="47"/>
      <c r="D49" s="44"/>
    </row>
    <row r="50" ht="20.45" customHeight="1" spans="1:4">
      <c r="A50" s="42" t="s">
        <v>1428</v>
      </c>
      <c r="B50" s="43"/>
      <c r="C50" s="47"/>
      <c r="D50" s="44"/>
    </row>
    <row r="51" ht="20.45" customHeight="1" spans="1:4">
      <c r="A51" s="42" t="s">
        <v>1429</v>
      </c>
      <c r="B51" s="43"/>
      <c r="C51" s="47"/>
      <c r="D51" s="44"/>
    </row>
    <row r="52" ht="20.45" customHeight="1" spans="1:4">
      <c r="A52" s="42" t="s">
        <v>1430</v>
      </c>
      <c r="B52" s="43"/>
      <c r="C52" s="47"/>
      <c r="D52" s="44"/>
    </row>
    <row r="53" ht="20.45" customHeight="1" spans="1:4">
      <c r="A53" s="42" t="s">
        <v>1431</v>
      </c>
      <c r="B53" s="43"/>
      <c r="C53" s="47"/>
      <c r="D53" s="44"/>
    </row>
    <row r="54" ht="20.45" customHeight="1" spans="1:4">
      <c r="A54" s="39" t="s">
        <v>1408</v>
      </c>
      <c r="B54" s="43"/>
      <c r="C54" s="47"/>
      <c r="D54" s="44"/>
    </row>
    <row r="55" ht="20.45" customHeight="1" spans="1:4">
      <c r="A55" s="42" t="s">
        <v>1427</v>
      </c>
      <c r="B55" s="43"/>
      <c r="C55" s="47"/>
      <c r="D55" s="44"/>
    </row>
    <row r="56" ht="20.45" customHeight="1" spans="1:4">
      <c r="A56" s="42" t="s">
        <v>1428</v>
      </c>
      <c r="B56" s="43"/>
      <c r="C56" s="47"/>
      <c r="D56" s="44"/>
    </row>
    <row r="57" ht="20.45" customHeight="1" spans="1:4">
      <c r="A57" s="42" t="s">
        <v>1429</v>
      </c>
      <c r="B57" s="43"/>
      <c r="C57" s="47"/>
      <c r="D57" s="44"/>
    </row>
    <row r="58" ht="20.45" customHeight="1" spans="1:4">
      <c r="A58" s="42" t="s">
        <v>1430</v>
      </c>
      <c r="B58" s="43"/>
      <c r="C58" s="47"/>
      <c r="D58" s="44"/>
    </row>
    <row r="59" ht="20.45" customHeight="1" spans="1:4">
      <c r="A59" s="42" t="s">
        <v>1431</v>
      </c>
      <c r="B59" s="43"/>
      <c r="C59" s="47"/>
      <c r="D59" s="44"/>
    </row>
    <row r="60" ht="20.45" customHeight="1" spans="1:4">
      <c r="A60" s="39" t="s">
        <v>1409</v>
      </c>
      <c r="B60" s="43"/>
      <c r="C60" s="47"/>
      <c r="D60" s="44"/>
    </row>
    <row r="61" ht="20.45" customHeight="1" spans="1:4">
      <c r="A61" s="42" t="s">
        <v>1427</v>
      </c>
      <c r="B61" s="43"/>
      <c r="C61" s="47"/>
      <c r="D61" s="44"/>
    </row>
    <row r="62" ht="20.45" customHeight="1" spans="1:4">
      <c r="A62" s="42" t="s">
        <v>1428</v>
      </c>
      <c r="B62" s="43"/>
      <c r="C62" s="47"/>
      <c r="D62" s="44"/>
    </row>
    <row r="63" ht="20.45" customHeight="1" spans="1:4">
      <c r="A63" s="42" t="s">
        <v>1429</v>
      </c>
      <c r="B63" s="43"/>
      <c r="C63" s="47"/>
      <c r="D63" s="44"/>
    </row>
    <row r="64" ht="20.45" customHeight="1" spans="1:4">
      <c r="A64" s="42" t="s">
        <v>1430</v>
      </c>
      <c r="B64" s="43"/>
      <c r="C64" s="47"/>
      <c r="D64" s="44"/>
    </row>
    <row r="65" ht="20.45" customHeight="1" spans="1:4">
      <c r="A65" s="42" t="s">
        <v>1431</v>
      </c>
      <c r="B65" s="59"/>
      <c r="C65" s="60"/>
      <c r="D65" s="61"/>
    </row>
  </sheetData>
  <mergeCells count="1">
    <mergeCell ref="A2:D2"/>
  </mergeCells>
  <conditionalFormatting sqref="A5:A16">
    <cfRule type="expression" dxfId="0" priority="6" stopIfTrue="1">
      <formula>"len($A:$A)=3"</formula>
    </cfRule>
  </conditionalFormatting>
  <conditionalFormatting sqref="A31:A35">
    <cfRule type="expression" dxfId="0" priority="5" stopIfTrue="1">
      <formula>"len($A:$A)=3"</formula>
    </cfRule>
  </conditionalFormatting>
  <conditionalFormatting sqref="A37:A41">
    <cfRule type="expression" dxfId="0" priority="4" stopIfTrue="1">
      <formula>"len($A:$A)=3"</formula>
    </cfRule>
  </conditionalFormatting>
  <conditionalFormatting sqref="A49:A53">
    <cfRule type="expression" dxfId="0" priority="3" stopIfTrue="1">
      <formula>"len($A:$A)=3"</formula>
    </cfRule>
  </conditionalFormatting>
  <conditionalFormatting sqref="A55:A59">
    <cfRule type="expression" dxfId="0" priority="2" stopIfTrue="1">
      <formula>"len($A:$A)=3"</formula>
    </cfRule>
  </conditionalFormatting>
  <conditionalFormatting sqref="A61:A65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workbookViewId="0">
      <selection activeCell="C17" sqref="C17"/>
    </sheetView>
  </sheetViews>
  <sheetFormatPr defaultColWidth="9" defaultRowHeight="14.25" outlineLevelCol="3"/>
  <cols>
    <col min="1" max="1" width="46" style="27" customWidth="1"/>
    <col min="2" max="2" width="13" style="28" customWidth="1"/>
    <col min="3" max="3" width="13.375" style="27" customWidth="1"/>
    <col min="4" max="4" width="17.375" style="29" customWidth="1"/>
    <col min="5" max="16384" width="9" style="27"/>
  </cols>
  <sheetData>
    <row r="1" ht="19.35" customHeight="1" spans="1:1">
      <c r="A1" s="27" t="s">
        <v>1437</v>
      </c>
    </row>
    <row r="2" ht="26.45" customHeight="1" spans="1:4">
      <c r="A2" s="30" t="s">
        <v>1438</v>
      </c>
      <c r="B2" s="30"/>
      <c r="C2" s="30"/>
      <c r="D2" s="31"/>
    </row>
    <row r="3" ht="17.45" customHeight="1" spans="1:4">
      <c r="A3" s="32"/>
      <c r="B3" s="33"/>
      <c r="C3" s="34"/>
      <c r="D3" s="35" t="s">
        <v>1226</v>
      </c>
    </row>
    <row r="4" ht="44.45" customHeight="1" spans="1:4">
      <c r="A4" s="36" t="s">
        <v>1426</v>
      </c>
      <c r="B4" s="37" t="s">
        <v>65</v>
      </c>
      <c r="C4" s="21" t="s">
        <v>66</v>
      </c>
      <c r="D4" s="38" t="s">
        <v>67</v>
      </c>
    </row>
    <row r="5" ht="22.9" customHeight="1" spans="1:4">
      <c r="A5" s="39" t="s">
        <v>1413</v>
      </c>
      <c r="B5" s="40"/>
      <c r="C5" s="40"/>
      <c r="D5" s="41"/>
    </row>
    <row r="6" ht="22.9" customHeight="1" spans="1:4">
      <c r="A6" s="42" t="s">
        <v>1439</v>
      </c>
      <c r="B6" s="40"/>
      <c r="C6" s="40"/>
      <c r="D6" s="41"/>
    </row>
    <row r="7" ht="22.9" customHeight="1" spans="1:4">
      <c r="A7" s="42" t="s">
        <v>1440</v>
      </c>
      <c r="B7" s="40"/>
      <c r="C7" s="40"/>
      <c r="D7" s="41"/>
    </row>
    <row r="8" ht="22.9" customHeight="1" spans="1:4">
      <c r="A8" s="42" t="s">
        <v>1441</v>
      </c>
      <c r="B8" s="40"/>
      <c r="C8" s="40"/>
      <c r="D8" s="41"/>
    </row>
    <row r="9" ht="22.9" customHeight="1" spans="1:4">
      <c r="A9" s="42" t="s">
        <v>1442</v>
      </c>
      <c r="B9" s="40"/>
      <c r="C9" s="40"/>
      <c r="D9" s="41"/>
    </row>
    <row r="10" ht="22.9" customHeight="1" spans="1:4">
      <c r="A10" s="39" t="s">
        <v>1414</v>
      </c>
      <c r="B10" s="43">
        <f>B11+B12+B13+B14</f>
        <v>17798</v>
      </c>
      <c r="C10" s="43">
        <f>C11+C12+C13+C14</f>
        <v>15281</v>
      </c>
      <c r="D10" s="44">
        <f>B10/C10</f>
        <v>1.1647</v>
      </c>
    </row>
    <row r="11" ht="22.9" customHeight="1" spans="1:4">
      <c r="A11" s="45" t="s">
        <v>1443</v>
      </c>
      <c r="B11" s="43">
        <v>16214</v>
      </c>
      <c r="C11" s="43">
        <v>14074</v>
      </c>
      <c r="D11" s="44">
        <f t="shared" ref="D11:D16" si="0">B11/C11</f>
        <v>1.1521</v>
      </c>
    </row>
    <row r="12" ht="22.9" customHeight="1" spans="1:4">
      <c r="A12" s="45" t="s">
        <v>1444</v>
      </c>
      <c r="B12" s="43">
        <v>922</v>
      </c>
      <c r="C12" s="43">
        <v>652</v>
      </c>
      <c r="D12" s="44">
        <f t="shared" si="0"/>
        <v>1.4141</v>
      </c>
    </row>
    <row r="13" ht="22.9" customHeight="1" spans="1:4">
      <c r="A13" s="45" t="s">
        <v>1445</v>
      </c>
      <c r="B13" s="43">
        <v>654</v>
      </c>
      <c r="C13" s="43">
        <v>555</v>
      </c>
      <c r="D13" s="44">
        <f t="shared" si="0"/>
        <v>1.1784</v>
      </c>
    </row>
    <row r="14" ht="22.9" customHeight="1" spans="1:4">
      <c r="A14" s="45" t="s">
        <v>1446</v>
      </c>
      <c r="B14" s="43">
        <v>8</v>
      </c>
      <c r="C14" s="43"/>
      <c r="D14" s="44"/>
    </row>
    <row r="15" ht="22.9" customHeight="1" spans="1:4">
      <c r="A15" s="39" t="s">
        <v>1415</v>
      </c>
      <c r="B15" s="43">
        <f>B16+B17</f>
        <v>34097</v>
      </c>
      <c r="C15" s="43">
        <f>C16+C17</f>
        <v>27753</v>
      </c>
      <c r="D15" s="44">
        <f t="shared" si="0"/>
        <v>1.2286</v>
      </c>
    </row>
    <row r="16" ht="22.9" customHeight="1" spans="1:4">
      <c r="A16" s="46" t="s">
        <v>1447</v>
      </c>
      <c r="B16" s="43">
        <v>31645</v>
      </c>
      <c r="C16" s="43">
        <v>27753</v>
      </c>
      <c r="D16" s="44">
        <f t="shared" si="0"/>
        <v>1.1402</v>
      </c>
    </row>
    <row r="17" ht="22.9" customHeight="1" spans="1:4">
      <c r="A17" s="46" t="s">
        <v>1448</v>
      </c>
      <c r="B17" s="43">
        <v>2452</v>
      </c>
      <c r="C17" s="47"/>
      <c r="D17" s="44"/>
    </row>
    <row r="18" ht="22.9" customHeight="1" spans="1:4">
      <c r="A18" s="39" t="s">
        <v>1416</v>
      </c>
      <c r="B18" s="43"/>
      <c r="C18" s="47"/>
      <c r="D18" s="44"/>
    </row>
    <row r="19" ht="22.9" customHeight="1" spans="1:4">
      <c r="A19" s="48" t="s">
        <v>1449</v>
      </c>
      <c r="B19" s="43"/>
      <c r="C19" s="47"/>
      <c r="D19" s="44"/>
    </row>
    <row r="20" ht="22.9" customHeight="1" spans="1:4">
      <c r="A20" s="48" t="s">
        <v>1450</v>
      </c>
      <c r="B20" s="43"/>
      <c r="C20" s="47"/>
      <c r="D20" s="44"/>
    </row>
    <row r="21" ht="22.9" customHeight="1" spans="1:4">
      <c r="A21" s="48" t="s">
        <v>1451</v>
      </c>
      <c r="B21" s="43"/>
      <c r="C21" s="47"/>
      <c r="D21" s="44"/>
    </row>
    <row r="22" ht="22.9" customHeight="1" spans="1:4">
      <c r="A22" s="39" t="s">
        <v>1417</v>
      </c>
      <c r="B22" s="43"/>
      <c r="C22" s="47"/>
      <c r="D22" s="44"/>
    </row>
    <row r="23" ht="22.9" customHeight="1" spans="1:4">
      <c r="A23" s="49" t="s">
        <v>1418</v>
      </c>
      <c r="B23" s="43"/>
      <c r="C23" s="47"/>
      <c r="D23" s="44"/>
    </row>
    <row r="24" ht="22.9" customHeight="1" spans="1:4">
      <c r="A24" s="50" t="s">
        <v>1452</v>
      </c>
      <c r="B24" s="43"/>
      <c r="C24" s="47"/>
      <c r="D24" s="44"/>
    </row>
    <row r="25" ht="22.9" customHeight="1" spans="1:4">
      <c r="A25" s="50" t="s">
        <v>1453</v>
      </c>
      <c r="B25" s="43"/>
      <c r="C25" s="47"/>
      <c r="D25" s="44"/>
    </row>
    <row r="26" ht="22.9" customHeight="1" spans="1:4">
      <c r="A26" s="50" t="s">
        <v>1454</v>
      </c>
      <c r="B26" s="43"/>
      <c r="C26" s="47"/>
      <c r="D26" s="44"/>
    </row>
    <row r="27" ht="22.9" customHeight="1" spans="1:4">
      <c r="A27" s="51" t="s">
        <v>1419</v>
      </c>
      <c r="B27" s="43"/>
      <c r="C27" s="47"/>
      <c r="D27" s="44"/>
    </row>
    <row r="28" ht="22.9" customHeight="1" spans="1:4">
      <c r="A28" s="52" t="s">
        <v>1455</v>
      </c>
      <c r="B28" s="43"/>
      <c r="C28" s="47"/>
      <c r="D28" s="44"/>
    </row>
    <row r="29" ht="22.9" customHeight="1" spans="1:4">
      <c r="A29" s="52" t="s">
        <v>1456</v>
      </c>
      <c r="B29" s="43"/>
      <c r="C29" s="47"/>
      <c r="D29" s="44"/>
    </row>
    <row r="30" ht="22.9" customHeight="1" spans="1:4">
      <c r="A30" s="52" t="s">
        <v>1457</v>
      </c>
      <c r="B30" s="43"/>
      <c r="C30" s="47"/>
      <c r="D30" s="44"/>
    </row>
    <row r="31" ht="22.9" customHeight="1" spans="1:4">
      <c r="A31" s="49" t="s">
        <v>1420</v>
      </c>
      <c r="B31" s="43"/>
      <c r="C31" s="47"/>
      <c r="D31" s="44"/>
    </row>
    <row r="32" ht="22.9" customHeight="1" spans="1:4">
      <c r="A32" s="53" t="s">
        <v>1458</v>
      </c>
      <c r="B32" s="43"/>
      <c r="C32" s="47"/>
      <c r="D32" s="44"/>
    </row>
    <row r="33" ht="22.9" customHeight="1" spans="1:4">
      <c r="A33" s="53" t="s">
        <v>1456</v>
      </c>
      <c r="B33" s="43"/>
      <c r="C33" s="47"/>
      <c r="D33" s="44"/>
    </row>
    <row r="34" ht="22.9" customHeight="1" spans="1:4">
      <c r="A34" s="53" t="s">
        <v>1459</v>
      </c>
      <c r="B34" s="43"/>
      <c r="C34" s="47"/>
      <c r="D34" s="44"/>
    </row>
    <row r="35" ht="22.9" customHeight="1" spans="1:4">
      <c r="A35" s="39" t="s">
        <v>1421</v>
      </c>
      <c r="B35" s="43"/>
      <c r="C35" s="47"/>
      <c r="D35" s="44"/>
    </row>
    <row r="36" ht="22.9" customHeight="1" spans="1:4">
      <c r="A36" s="54" t="s">
        <v>1460</v>
      </c>
      <c r="B36" s="43"/>
      <c r="C36" s="47"/>
      <c r="D36" s="44"/>
    </row>
    <row r="37" ht="22.9" customHeight="1" spans="1:4">
      <c r="A37" s="54" t="s">
        <v>1461</v>
      </c>
      <c r="B37" s="43"/>
      <c r="C37" s="47"/>
      <c r="D37" s="44"/>
    </row>
    <row r="38" ht="22.9" customHeight="1" spans="1:4">
      <c r="A38" s="54" t="s">
        <v>1462</v>
      </c>
      <c r="B38" s="43"/>
      <c r="C38" s="47"/>
      <c r="D38" s="44"/>
    </row>
    <row r="39" ht="22.9" customHeight="1" spans="1:4">
      <c r="A39" s="54" t="s">
        <v>1463</v>
      </c>
      <c r="B39" s="43"/>
      <c r="C39" s="47"/>
      <c r="D39" s="44"/>
    </row>
    <row r="40" ht="22.9" customHeight="1" spans="1:4">
      <c r="A40" s="39" t="s">
        <v>1422</v>
      </c>
      <c r="B40" s="43"/>
      <c r="C40" s="47"/>
      <c r="D40" s="44"/>
    </row>
    <row r="41" ht="22.9" customHeight="1" spans="1:4">
      <c r="A41" s="55" t="s">
        <v>1464</v>
      </c>
      <c r="B41" s="43"/>
      <c r="C41" s="47"/>
      <c r="D41" s="44"/>
    </row>
    <row r="42" ht="22.9" customHeight="1" spans="1:4">
      <c r="A42" s="55" t="s">
        <v>1465</v>
      </c>
      <c r="B42" s="43"/>
      <c r="C42" s="47"/>
      <c r="D42" s="44"/>
    </row>
    <row r="43" ht="22.9" customHeight="1" spans="1:4">
      <c r="A43" s="55" t="s">
        <v>1441</v>
      </c>
      <c r="B43" s="43"/>
      <c r="C43" s="47"/>
      <c r="D43" s="44"/>
    </row>
    <row r="44" ht="22.9" customHeight="1" spans="1:4">
      <c r="A44" s="55" t="s">
        <v>1466</v>
      </c>
      <c r="B44" s="43"/>
      <c r="C44" s="47"/>
      <c r="D44" s="44"/>
    </row>
    <row r="45" ht="22.9" customHeight="1" spans="1:4">
      <c r="A45" s="55" t="s">
        <v>1467</v>
      </c>
      <c r="B45" s="43"/>
      <c r="C45" s="47"/>
      <c r="D45" s="44"/>
    </row>
    <row r="46" ht="22.9" customHeight="1" spans="1:4">
      <c r="A46" s="39" t="s">
        <v>1423</v>
      </c>
      <c r="B46" s="43"/>
      <c r="C46" s="47"/>
      <c r="D46" s="44"/>
    </row>
    <row r="47" ht="22.9" customHeight="1" spans="1:4">
      <c r="A47" s="56" t="s">
        <v>1468</v>
      </c>
      <c r="B47" s="43"/>
      <c r="C47" s="47"/>
      <c r="D47" s="44"/>
    </row>
    <row r="48" ht="22.9" customHeight="1" spans="1:4">
      <c r="A48" s="56" t="s">
        <v>1469</v>
      </c>
      <c r="B48" s="43"/>
      <c r="C48" s="47"/>
      <c r="D48" s="44"/>
    </row>
    <row r="49" ht="22.9" customHeight="1" spans="1:4">
      <c r="A49" s="56" t="s">
        <v>1470</v>
      </c>
      <c r="B49" s="43"/>
      <c r="C49" s="47"/>
      <c r="D49" s="44"/>
    </row>
  </sheetData>
  <mergeCells count="1">
    <mergeCell ref="A2:D2"/>
  </mergeCells>
  <conditionalFormatting sqref="A5:A14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E13" sqref="E13"/>
    </sheetView>
  </sheetViews>
  <sheetFormatPr defaultColWidth="9" defaultRowHeight="14.25" outlineLevelRow="6" outlineLevelCol="4"/>
  <cols>
    <col min="1" max="1" width="30.375" customWidth="1"/>
    <col min="2" max="2" width="31.5" customWidth="1"/>
    <col min="3" max="3" width="12.125" customWidth="1"/>
    <col min="4" max="5" width="11.375" customWidth="1"/>
  </cols>
  <sheetData>
    <row r="1" ht="24.75" customHeight="1" spans="1:1">
      <c r="A1" s="16" t="s">
        <v>1471</v>
      </c>
    </row>
    <row r="2" ht="37.5" customHeight="1" spans="1:5">
      <c r="A2" s="17" t="s">
        <v>1472</v>
      </c>
      <c r="B2" s="17"/>
      <c r="C2" s="17"/>
      <c r="D2" s="17"/>
      <c r="E2" s="17"/>
    </row>
    <row r="3" ht="24.75" customHeight="1" spans="1:5">
      <c r="A3" s="18"/>
      <c r="B3" s="18"/>
      <c r="C3" s="18"/>
      <c r="D3" s="18"/>
      <c r="E3" s="19" t="s">
        <v>63</v>
      </c>
    </row>
    <row r="4" ht="21.75" customHeight="1" spans="1:5">
      <c r="A4" s="20" t="s">
        <v>1473</v>
      </c>
      <c r="B4" s="20" t="s">
        <v>1474</v>
      </c>
      <c r="C4" s="21" t="s">
        <v>1475</v>
      </c>
      <c r="D4" s="22" t="s">
        <v>1476</v>
      </c>
      <c r="E4" s="22"/>
    </row>
    <row r="5" ht="32.45" customHeight="1" spans="1:5">
      <c r="A5" s="20"/>
      <c r="B5" s="20"/>
      <c r="C5" s="21"/>
      <c r="D5" s="22" t="s">
        <v>1477</v>
      </c>
      <c r="E5" s="22" t="s">
        <v>1478</v>
      </c>
    </row>
    <row r="6" ht="24.95" customHeight="1" spans="1:5">
      <c r="A6" s="23"/>
      <c r="B6" s="24"/>
      <c r="C6" s="25"/>
      <c r="D6" s="25"/>
      <c r="E6" s="26"/>
    </row>
    <row r="7" ht="33" customHeight="1" spans="1:1">
      <c r="A7" t="s">
        <v>1479</v>
      </c>
    </row>
  </sheetData>
  <mergeCells count="5">
    <mergeCell ref="A2:E2"/>
    <mergeCell ref="D4:E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90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H7" sqref="H7"/>
    </sheetView>
  </sheetViews>
  <sheetFormatPr defaultColWidth="8.75" defaultRowHeight="14.25" outlineLevelCol="2"/>
  <cols>
    <col min="1" max="1" width="11.375" style="1" customWidth="1"/>
    <col min="2" max="2" width="34.25" style="1" customWidth="1"/>
    <col min="3" max="3" width="34.125" style="1" customWidth="1"/>
    <col min="4" max="16384" width="8.75" style="1"/>
  </cols>
  <sheetData>
    <row r="1" spans="1:1">
      <c r="A1" s="1" t="s">
        <v>1480</v>
      </c>
    </row>
    <row r="2" ht="29.45" customHeight="1" spans="1:3">
      <c r="A2" s="2" t="s">
        <v>1481</v>
      </c>
      <c r="B2" s="2"/>
      <c r="C2" s="2"/>
    </row>
    <row r="3" ht="25.9" customHeight="1" spans="1:3">
      <c r="A3" s="3"/>
      <c r="B3" s="4"/>
      <c r="C3" s="5" t="s">
        <v>63</v>
      </c>
    </row>
    <row r="4" ht="27.75" customHeight="1" spans="1:3">
      <c r="A4" s="11" t="s">
        <v>1482</v>
      </c>
      <c r="B4" s="11"/>
      <c r="C4" s="11" t="s">
        <v>1227</v>
      </c>
    </row>
    <row r="5" ht="27.75" customHeight="1" spans="1:3">
      <c r="A5" s="12" t="s">
        <v>1483</v>
      </c>
      <c r="B5" s="12"/>
      <c r="C5" s="14">
        <v>199745</v>
      </c>
    </row>
    <row r="6" ht="27.75" customHeight="1" spans="1:3">
      <c r="A6" s="12" t="s">
        <v>1484</v>
      </c>
      <c r="B6" s="12"/>
      <c r="C6" s="14">
        <v>26322</v>
      </c>
    </row>
    <row r="7" ht="27.75" customHeight="1" spans="1:3">
      <c r="A7" s="12" t="s">
        <v>1485</v>
      </c>
      <c r="B7" s="12"/>
      <c r="C7" s="14">
        <v>13307</v>
      </c>
    </row>
    <row r="8" ht="27.75" customHeight="1" spans="1:3">
      <c r="A8" s="12" t="s">
        <v>1486</v>
      </c>
      <c r="B8" s="12"/>
      <c r="C8" s="14">
        <v>212760</v>
      </c>
    </row>
    <row r="9" ht="27.75" customHeight="1" spans="1:3">
      <c r="A9" s="11" t="s">
        <v>1487</v>
      </c>
      <c r="B9" s="11"/>
      <c r="C9" s="11" t="s">
        <v>1227</v>
      </c>
    </row>
    <row r="10" ht="27.75" customHeight="1" spans="1:3">
      <c r="A10" s="12" t="s">
        <v>1488</v>
      </c>
      <c r="B10" s="12"/>
      <c r="C10" s="13">
        <v>224586</v>
      </c>
    </row>
    <row r="11" ht="27.75" customHeight="1" spans="1:3">
      <c r="A11" s="12" t="s">
        <v>1489</v>
      </c>
      <c r="B11" s="12"/>
      <c r="C11" s="13">
        <v>18267</v>
      </c>
    </row>
    <row r="12" ht="27.75" customHeight="1" spans="1:3">
      <c r="A12" s="12" t="s">
        <v>1490</v>
      </c>
      <c r="B12" s="12"/>
      <c r="C12" s="13">
        <v>242853</v>
      </c>
    </row>
    <row r="13" ht="54.6" customHeight="1" spans="1:3">
      <c r="A13" s="15" t="s">
        <v>1491</v>
      </c>
      <c r="B13" s="15"/>
      <c r="C13" s="15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G9" sqref="G9"/>
    </sheetView>
  </sheetViews>
  <sheetFormatPr defaultColWidth="8.75" defaultRowHeight="14.25" outlineLevelCol="2"/>
  <cols>
    <col min="1" max="1" width="10.25" style="1" customWidth="1"/>
    <col min="2" max="2" width="30.875" style="1" customWidth="1"/>
    <col min="3" max="3" width="32.625" style="1" customWidth="1"/>
    <col min="4" max="16384" width="8.75" style="1"/>
  </cols>
  <sheetData>
    <row r="1" ht="19.5" customHeight="1" spans="1:1">
      <c r="A1" s="1" t="s">
        <v>1492</v>
      </c>
    </row>
    <row r="2" ht="29.45" customHeight="1" spans="1:3">
      <c r="A2" s="2" t="s">
        <v>1493</v>
      </c>
      <c r="B2" s="2"/>
      <c r="C2" s="2"/>
    </row>
    <row r="3" ht="25.9" customHeight="1" spans="1:3">
      <c r="A3" s="3"/>
      <c r="B3" s="4"/>
      <c r="C3" s="5" t="s">
        <v>63</v>
      </c>
    </row>
    <row r="4" ht="27.75" customHeight="1" spans="1:3">
      <c r="A4" s="6" t="s">
        <v>1482</v>
      </c>
      <c r="B4" s="6"/>
      <c r="C4" s="6" t="s">
        <v>1227</v>
      </c>
    </row>
    <row r="5" ht="27.75" customHeight="1" spans="1:3">
      <c r="A5" s="7" t="s">
        <v>1483</v>
      </c>
      <c r="B5" s="7"/>
      <c r="C5" s="8">
        <v>199745</v>
      </c>
    </row>
    <row r="6" ht="27.75" customHeight="1" spans="1:3">
      <c r="A6" s="7" t="s">
        <v>1484</v>
      </c>
      <c r="B6" s="7"/>
      <c r="C6" s="8">
        <v>26322</v>
      </c>
    </row>
    <row r="7" ht="27.75" customHeight="1" spans="1:3">
      <c r="A7" s="7" t="s">
        <v>1485</v>
      </c>
      <c r="B7" s="7"/>
      <c r="C7" s="8">
        <v>13307</v>
      </c>
    </row>
    <row r="8" ht="27.75" customHeight="1" spans="1:3">
      <c r="A8" s="7" t="s">
        <v>1486</v>
      </c>
      <c r="B8" s="7"/>
      <c r="C8" s="8">
        <f>C5+C6-C7</f>
        <v>212760</v>
      </c>
    </row>
    <row r="9" ht="27.75" customHeight="1" spans="1:3">
      <c r="A9" s="6" t="s">
        <v>1487</v>
      </c>
      <c r="B9" s="6"/>
      <c r="C9" s="6" t="s">
        <v>1227</v>
      </c>
    </row>
    <row r="10" ht="27.75" customHeight="1" spans="1:3">
      <c r="A10" s="7" t="s">
        <v>1488</v>
      </c>
      <c r="B10" s="7"/>
      <c r="C10" s="9">
        <v>224586</v>
      </c>
    </row>
    <row r="11" ht="27.75" customHeight="1" spans="1:3">
      <c r="A11" s="7" t="s">
        <v>1489</v>
      </c>
      <c r="B11" s="7"/>
      <c r="C11" s="9">
        <v>18267</v>
      </c>
    </row>
    <row r="12" ht="27.75" customHeight="1" spans="1:3">
      <c r="A12" s="7" t="s">
        <v>1490</v>
      </c>
      <c r="B12" s="7"/>
      <c r="C12" s="9">
        <v>242853</v>
      </c>
    </row>
    <row r="13" ht="50.45" customHeight="1" spans="1:3">
      <c r="A13" s="15" t="s">
        <v>1491</v>
      </c>
      <c r="B13" s="15"/>
      <c r="C13" s="15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8" sqref="H8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1494</v>
      </c>
    </row>
    <row r="2" ht="29.45" customHeight="1" spans="1:3">
      <c r="A2" s="2" t="s">
        <v>1495</v>
      </c>
      <c r="B2" s="2"/>
      <c r="C2" s="2"/>
    </row>
    <row r="3" ht="25.9" customHeight="1" spans="1:3">
      <c r="A3" s="3"/>
      <c r="B3" s="4"/>
      <c r="C3" s="5" t="s">
        <v>63</v>
      </c>
    </row>
    <row r="4" ht="29.25" customHeight="1" spans="1:3">
      <c r="A4" s="11" t="s">
        <v>1482</v>
      </c>
      <c r="B4" s="11"/>
      <c r="C4" s="11" t="s">
        <v>1227</v>
      </c>
    </row>
    <row r="5" ht="29.25" customHeight="1" spans="1:3">
      <c r="A5" s="12" t="s">
        <v>1496</v>
      </c>
      <c r="B5" s="12"/>
      <c r="C5" s="13">
        <v>458374</v>
      </c>
    </row>
    <row r="6" ht="29.25" customHeight="1" spans="1:3">
      <c r="A6" s="12" t="s">
        <v>1497</v>
      </c>
      <c r="B6" s="12"/>
      <c r="C6" s="13">
        <v>308730</v>
      </c>
    </row>
    <row r="7" ht="29.25" customHeight="1" spans="1:3">
      <c r="A7" s="12" t="s">
        <v>1498</v>
      </c>
      <c r="B7" s="12"/>
      <c r="C7" s="14">
        <v>7375</v>
      </c>
    </row>
    <row r="8" ht="29.25" customHeight="1" spans="1:3">
      <c r="A8" s="12" t="s">
        <v>1499</v>
      </c>
      <c r="B8" s="12"/>
      <c r="C8" s="13">
        <v>759729</v>
      </c>
    </row>
    <row r="9" ht="29.25" customHeight="1" spans="1:3">
      <c r="A9" s="11" t="s">
        <v>1487</v>
      </c>
      <c r="B9" s="11"/>
      <c r="C9" s="11" t="s">
        <v>1227</v>
      </c>
    </row>
    <row r="10" ht="29.25" customHeight="1" spans="1:3">
      <c r="A10" s="12" t="s">
        <v>1500</v>
      </c>
      <c r="B10" s="12"/>
      <c r="C10" s="13">
        <v>560971</v>
      </c>
    </row>
    <row r="11" ht="29.25" customHeight="1" spans="1:3">
      <c r="A11" s="12" t="s">
        <v>1501</v>
      </c>
      <c r="B11" s="12"/>
      <c r="C11" s="13">
        <v>304305</v>
      </c>
    </row>
    <row r="12" ht="29.25" customHeight="1" spans="1:3">
      <c r="A12" s="12" t="s">
        <v>1502</v>
      </c>
      <c r="B12" s="12"/>
      <c r="C12" s="13">
        <v>865276</v>
      </c>
    </row>
    <row r="13" spans="1:3">
      <c r="A13" s="3"/>
      <c r="B13" s="3"/>
      <c r="C13" s="3"/>
    </row>
    <row r="14" ht="49.9" customHeight="1" spans="1:3">
      <c r="A14" s="10" t="s">
        <v>1491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D22" sqref="D22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1503</v>
      </c>
    </row>
    <row r="2" ht="29.45" customHeight="1" spans="1:3">
      <c r="A2" s="2" t="s">
        <v>1504</v>
      </c>
      <c r="B2" s="2"/>
      <c r="C2" s="2"/>
    </row>
    <row r="3" ht="25.9" customHeight="1" spans="1:3">
      <c r="A3" s="3"/>
      <c r="B3" s="4"/>
      <c r="C3" s="5" t="s">
        <v>63</v>
      </c>
    </row>
    <row r="4" ht="29.25" customHeight="1" spans="1:3">
      <c r="A4" s="6" t="s">
        <v>1482</v>
      </c>
      <c r="B4" s="6"/>
      <c r="C4" s="6" t="s">
        <v>1227</v>
      </c>
    </row>
    <row r="5" ht="29.25" customHeight="1" spans="1:3">
      <c r="A5" s="7" t="s">
        <v>1496</v>
      </c>
      <c r="B5" s="7"/>
      <c r="C5" s="8">
        <v>458374</v>
      </c>
    </row>
    <row r="6" ht="29.25" customHeight="1" spans="1:3">
      <c r="A6" s="7" t="s">
        <v>1497</v>
      </c>
      <c r="B6" s="7"/>
      <c r="C6" s="8">
        <v>308730</v>
      </c>
    </row>
    <row r="7" ht="29.25" customHeight="1" spans="1:3">
      <c r="A7" s="7" t="s">
        <v>1498</v>
      </c>
      <c r="B7" s="7"/>
      <c r="C7" s="8">
        <v>7375</v>
      </c>
    </row>
    <row r="8" ht="29.25" customHeight="1" spans="1:3">
      <c r="A8" s="7" t="s">
        <v>1499</v>
      </c>
      <c r="B8" s="7"/>
      <c r="C8" s="8">
        <f>C5+C6-C7</f>
        <v>759729</v>
      </c>
    </row>
    <row r="9" ht="29.25" customHeight="1" spans="1:3">
      <c r="A9" s="6" t="s">
        <v>1487</v>
      </c>
      <c r="B9" s="6"/>
      <c r="C9" s="6" t="s">
        <v>1227</v>
      </c>
    </row>
    <row r="10" ht="29.25" customHeight="1" spans="1:3">
      <c r="A10" s="7" t="s">
        <v>1500</v>
      </c>
      <c r="B10" s="7"/>
      <c r="C10" s="9">
        <v>560971</v>
      </c>
    </row>
    <row r="11" ht="29.25" customHeight="1" spans="1:3">
      <c r="A11" s="7" t="s">
        <v>1501</v>
      </c>
      <c r="B11" s="7"/>
      <c r="C11" s="9">
        <v>304305</v>
      </c>
    </row>
    <row r="12" ht="29.25" customHeight="1" spans="1:3">
      <c r="A12" s="7" t="s">
        <v>1502</v>
      </c>
      <c r="B12" s="7"/>
      <c r="C12" s="9">
        <f>C10+C11</f>
        <v>865276</v>
      </c>
    </row>
    <row r="13" spans="1:3">
      <c r="A13" s="3"/>
      <c r="B13" s="3"/>
      <c r="C13" s="3"/>
    </row>
    <row r="14" ht="49.9" customHeight="1" spans="1:3">
      <c r="A14" s="10" t="s">
        <v>1491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7" workbookViewId="0">
      <selection activeCell="F25" sqref="F25"/>
    </sheetView>
  </sheetViews>
  <sheetFormatPr defaultColWidth="9" defaultRowHeight="14.25" outlineLevelCol="3"/>
  <cols>
    <col min="1" max="1" width="38.375" customWidth="1"/>
    <col min="2" max="2" width="12.125" customWidth="1"/>
    <col min="3" max="3" width="13.375" customWidth="1"/>
    <col min="4" max="4" width="15.125" style="88" customWidth="1"/>
  </cols>
  <sheetData>
    <row r="1" ht="18" customHeight="1" spans="1:2">
      <c r="A1" s="250" t="s">
        <v>108</v>
      </c>
      <c r="B1" s="251"/>
    </row>
    <row r="2" ht="20.25" spans="1:4">
      <c r="A2" s="212" t="s">
        <v>109</v>
      </c>
      <c r="B2" s="212"/>
      <c r="C2" s="212"/>
      <c r="D2" s="269"/>
    </row>
    <row r="3" spans="1:4">
      <c r="A3" s="214"/>
      <c r="B3" s="251"/>
      <c r="D3" s="199" t="s">
        <v>63</v>
      </c>
    </row>
    <row r="4" ht="42.6" customHeight="1" spans="1:4">
      <c r="A4" s="20" t="s">
        <v>110</v>
      </c>
      <c r="B4" s="20" t="s">
        <v>65</v>
      </c>
      <c r="C4" s="143" t="s">
        <v>66</v>
      </c>
      <c r="D4" s="38" t="s">
        <v>67</v>
      </c>
    </row>
    <row r="5" spans="1:4">
      <c r="A5" s="23" t="s">
        <v>111</v>
      </c>
      <c r="B5" s="270">
        <v>19223</v>
      </c>
      <c r="C5" s="270">
        <v>25509</v>
      </c>
      <c r="D5" s="271">
        <f>B5/C5</f>
        <v>0.7536</v>
      </c>
    </row>
    <row r="6" spans="1:4">
      <c r="A6" s="23" t="s">
        <v>112</v>
      </c>
      <c r="B6" s="24"/>
      <c r="C6" s="24"/>
      <c r="D6" s="271"/>
    </row>
    <row r="7" spans="1:4">
      <c r="A7" s="23" t="s">
        <v>113</v>
      </c>
      <c r="B7" s="24">
        <v>50</v>
      </c>
      <c r="C7" s="24">
        <v>343</v>
      </c>
      <c r="D7" s="271">
        <f t="shared" ref="D6:D29" si="0">B7/C7</f>
        <v>0.1458</v>
      </c>
    </row>
    <row r="8" spans="1:4">
      <c r="A8" s="23" t="s">
        <v>114</v>
      </c>
      <c r="B8" s="24">
        <v>1756</v>
      </c>
      <c r="C8" s="24">
        <v>945</v>
      </c>
      <c r="D8" s="271">
        <f t="shared" si="0"/>
        <v>1.8582</v>
      </c>
    </row>
    <row r="9" spans="1:4">
      <c r="A9" s="23" t="s">
        <v>115</v>
      </c>
      <c r="B9" s="24">
        <v>106895</v>
      </c>
      <c r="C9" s="24">
        <v>100836</v>
      </c>
      <c r="D9" s="271">
        <f t="shared" si="0"/>
        <v>1.0601</v>
      </c>
    </row>
    <row r="10" spans="1:4">
      <c r="A10" s="23" t="s">
        <v>116</v>
      </c>
      <c r="B10" s="24">
        <v>1022</v>
      </c>
      <c r="C10" s="24">
        <v>9461</v>
      </c>
      <c r="D10" s="271">
        <f t="shared" si="0"/>
        <v>0.108</v>
      </c>
    </row>
    <row r="11" spans="1:4">
      <c r="A11" s="23" t="s">
        <v>117</v>
      </c>
      <c r="B11" s="24">
        <v>1105</v>
      </c>
      <c r="C11" s="24">
        <v>2742</v>
      </c>
      <c r="D11" s="271">
        <f t="shared" si="0"/>
        <v>0.403</v>
      </c>
    </row>
    <row r="12" spans="1:4">
      <c r="A12" s="23" t="s">
        <v>118</v>
      </c>
      <c r="B12" s="24">
        <v>48512</v>
      </c>
      <c r="C12" s="24">
        <v>39873</v>
      </c>
      <c r="D12" s="271">
        <f t="shared" si="0"/>
        <v>1.2167</v>
      </c>
    </row>
    <row r="13" spans="1:4">
      <c r="A13" s="23" t="s">
        <v>119</v>
      </c>
      <c r="B13" s="24">
        <v>31013</v>
      </c>
      <c r="C13" s="24">
        <v>20004</v>
      </c>
      <c r="D13" s="271">
        <f t="shared" si="0"/>
        <v>1.5503</v>
      </c>
    </row>
    <row r="14" spans="1:4">
      <c r="A14" s="23" t="s">
        <v>120</v>
      </c>
      <c r="B14" s="24">
        <v>9152</v>
      </c>
      <c r="C14" s="24">
        <v>2965</v>
      </c>
      <c r="D14" s="271">
        <f t="shared" si="0"/>
        <v>3.0867</v>
      </c>
    </row>
    <row r="15" spans="1:4">
      <c r="A15" s="23" t="s">
        <v>121</v>
      </c>
      <c r="B15" s="24">
        <v>9754</v>
      </c>
      <c r="C15" s="24">
        <v>19471</v>
      </c>
      <c r="D15" s="271">
        <f t="shared" si="0"/>
        <v>0.501</v>
      </c>
    </row>
    <row r="16" spans="1:4">
      <c r="A16" s="23" t="s">
        <v>122</v>
      </c>
      <c r="B16" s="24">
        <v>18576</v>
      </c>
      <c r="C16" s="24">
        <v>9891</v>
      </c>
      <c r="D16" s="271">
        <f t="shared" si="0"/>
        <v>1.8781</v>
      </c>
    </row>
    <row r="17" spans="1:4">
      <c r="A17" s="23" t="s">
        <v>123</v>
      </c>
      <c r="B17" s="24">
        <v>1630</v>
      </c>
      <c r="C17" s="24">
        <v>1662</v>
      </c>
      <c r="D17" s="271">
        <f t="shared" si="0"/>
        <v>0.9807</v>
      </c>
    </row>
    <row r="18" spans="1:4">
      <c r="A18" s="23" t="s">
        <v>124</v>
      </c>
      <c r="B18" s="24">
        <v>5825</v>
      </c>
      <c r="C18" s="24">
        <v>2752</v>
      </c>
      <c r="D18" s="271">
        <f t="shared" si="0"/>
        <v>2.1166</v>
      </c>
    </row>
    <row r="19" spans="1:4">
      <c r="A19" s="23" t="s">
        <v>125</v>
      </c>
      <c r="B19" s="24">
        <v>3756</v>
      </c>
      <c r="C19" s="24">
        <v>1657</v>
      </c>
      <c r="D19" s="271">
        <f t="shared" si="0"/>
        <v>2.2667</v>
      </c>
    </row>
    <row r="20" spans="1:4">
      <c r="A20" s="23" t="s">
        <v>126</v>
      </c>
      <c r="B20" s="24">
        <v>100</v>
      </c>
      <c r="C20" s="24">
        <v>0</v>
      </c>
      <c r="D20" s="271"/>
    </row>
    <row r="21" spans="1:4">
      <c r="A21" s="23" t="s">
        <v>127</v>
      </c>
      <c r="B21" s="24">
        <v>620</v>
      </c>
      <c r="C21" s="24">
        <v>531</v>
      </c>
      <c r="D21" s="271">
        <f t="shared" si="0"/>
        <v>1.1676</v>
      </c>
    </row>
    <row r="22" spans="1:4">
      <c r="A22" s="23" t="s">
        <v>128</v>
      </c>
      <c r="B22" s="24">
        <v>6935</v>
      </c>
      <c r="C22" s="24">
        <v>70</v>
      </c>
      <c r="D22" s="271">
        <f t="shared" si="0"/>
        <v>99.0714</v>
      </c>
    </row>
    <row r="23" spans="1:4">
      <c r="A23" s="23" t="s">
        <v>129</v>
      </c>
      <c r="B23" s="24">
        <v>3325</v>
      </c>
      <c r="C23" s="24">
        <v>2778</v>
      </c>
      <c r="D23" s="271">
        <f t="shared" si="0"/>
        <v>1.1969</v>
      </c>
    </row>
    <row r="24" spans="1:4">
      <c r="A24" s="23" t="s">
        <v>130</v>
      </c>
      <c r="B24" s="24">
        <v>327</v>
      </c>
      <c r="C24" s="24">
        <v>872</v>
      </c>
      <c r="D24" s="271">
        <f t="shared" si="0"/>
        <v>0.375</v>
      </c>
    </row>
    <row r="25" spans="1:4">
      <c r="A25" s="23" t="s">
        <v>131</v>
      </c>
      <c r="B25" s="24"/>
      <c r="C25" s="24">
        <v>2901</v>
      </c>
      <c r="D25" s="271">
        <f t="shared" si="0"/>
        <v>0</v>
      </c>
    </row>
    <row r="26" spans="1:4">
      <c r="A26" s="23" t="s">
        <v>132</v>
      </c>
      <c r="B26" s="24"/>
      <c r="C26" s="24">
        <v>26</v>
      </c>
      <c r="D26" s="271">
        <f t="shared" si="0"/>
        <v>0</v>
      </c>
    </row>
    <row r="27" spans="1:4">
      <c r="A27" s="23" t="s">
        <v>133</v>
      </c>
      <c r="B27" s="24">
        <v>41807</v>
      </c>
      <c r="C27" s="24">
        <v>12453</v>
      </c>
      <c r="D27" s="271">
        <f t="shared" si="0"/>
        <v>3.3572</v>
      </c>
    </row>
    <row r="28" spans="1:4">
      <c r="A28" s="23" t="s">
        <v>134</v>
      </c>
      <c r="B28" s="24">
        <v>50</v>
      </c>
      <c r="C28" s="24">
        <v>0</v>
      </c>
      <c r="D28" s="271"/>
    </row>
    <row r="29" ht="16.15" customHeight="1" spans="1:4">
      <c r="A29" s="272" t="s">
        <v>135</v>
      </c>
      <c r="B29" s="24">
        <f>SUM(B5:B28)</f>
        <v>311433</v>
      </c>
      <c r="C29" s="24">
        <f>SUM(C5:C28)</f>
        <v>257742</v>
      </c>
      <c r="D29" s="271">
        <f t="shared" si="0"/>
        <v>1.2083</v>
      </c>
    </row>
    <row r="30" ht="15" customHeight="1" spans="1:4">
      <c r="A30" s="273" t="s">
        <v>136</v>
      </c>
      <c r="B30" s="24">
        <v>33812</v>
      </c>
      <c r="C30" s="25"/>
      <c r="D30" s="271"/>
    </row>
    <row r="31" ht="15" customHeight="1" spans="1:4">
      <c r="A31" s="273" t="s">
        <v>137</v>
      </c>
      <c r="B31" s="24"/>
      <c r="C31" s="25"/>
      <c r="D31" s="271"/>
    </row>
    <row r="32" ht="15" customHeight="1" spans="1:4">
      <c r="A32" s="274" t="s">
        <v>138</v>
      </c>
      <c r="B32" s="240"/>
      <c r="C32" s="240"/>
      <c r="D32" s="271"/>
    </row>
    <row r="33" ht="15" customHeight="1" spans="1:4">
      <c r="A33" s="274" t="s">
        <v>139</v>
      </c>
      <c r="B33" s="240"/>
      <c r="C33" s="240"/>
      <c r="D33" s="271"/>
    </row>
    <row r="34" ht="15" customHeight="1" spans="1:4">
      <c r="A34" s="275" t="s">
        <v>140</v>
      </c>
      <c r="B34" s="24"/>
      <c r="C34" s="24"/>
      <c r="D34" s="271"/>
    </row>
    <row r="35" ht="15.6" customHeight="1" spans="1:4">
      <c r="A35" s="275" t="s">
        <v>141</v>
      </c>
      <c r="B35" s="24"/>
      <c r="C35" s="24"/>
      <c r="D35" s="271"/>
    </row>
    <row r="36" spans="1:4">
      <c r="A36" s="274" t="s">
        <v>142</v>
      </c>
      <c r="B36" s="24">
        <v>108177</v>
      </c>
      <c r="C36" s="260"/>
      <c r="D36" s="271"/>
    </row>
    <row r="37" spans="1:4">
      <c r="A37" s="276" t="s">
        <v>143</v>
      </c>
      <c r="B37" s="24"/>
      <c r="C37" s="276"/>
      <c r="D37" s="271"/>
    </row>
    <row r="38" spans="1:4">
      <c r="A38" s="275" t="s">
        <v>144</v>
      </c>
      <c r="B38" s="24"/>
      <c r="C38" s="276"/>
      <c r="D38" s="271"/>
    </row>
    <row r="39" spans="1:4">
      <c r="A39" s="277" t="s">
        <v>145</v>
      </c>
      <c r="B39" s="24"/>
      <c r="C39" s="260"/>
      <c r="D39" s="271"/>
    </row>
    <row r="40" spans="1:4">
      <c r="A40" s="278" t="s">
        <v>146</v>
      </c>
      <c r="B40" s="24"/>
      <c r="C40" s="276"/>
      <c r="D40" s="271"/>
    </row>
    <row r="41" spans="1:4">
      <c r="A41" s="278" t="s">
        <v>147</v>
      </c>
      <c r="B41" s="24"/>
      <c r="C41" s="276"/>
      <c r="D41" s="271"/>
    </row>
    <row r="42" spans="1:4">
      <c r="A42" s="278" t="s">
        <v>148</v>
      </c>
      <c r="B42" s="24"/>
      <c r="C42" s="260"/>
      <c r="D42" s="271"/>
    </row>
    <row r="43" spans="1:4">
      <c r="A43" s="279" t="s">
        <v>149</v>
      </c>
      <c r="B43" s="24"/>
      <c r="C43" s="260"/>
      <c r="D43" s="271"/>
    </row>
    <row r="44" spans="1:4">
      <c r="A44" s="24" t="s">
        <v>150</v>
      </c>
      <c r="B44" s="24">
        <v>22443</v>
      </c>
      <c r="C44" s="276">
        <v>33</v>
      </c>
      <c r="D44" s="271">
        <f>B44/C44</f>
        <v>680.0909</v>
      </c>
    </row>
    <row r="45" spans="1:4">
      <c r="A45" s="272" t="s">
        <v>151</v>
      </c>
      <c r="B45" s="24">
        <f>B29+B44+B30+B36</f>
        <v>475865</v>
      </c>
      <c r="C45" s="24">
        <f>C29+C44</f>
        <v>257775</v>
      </c>
      <c r="D45" s="271">
        <f>B45/C45</f>
        <v>1.846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opLeftCell="A13" workbookViewId="0">
      <selection activeCell="E18" sqref="E18"/>
    </sheetView>
  </sheetViews>
  <sheetFormatPr defaultColWidth="9" defaultRowHeight="14.25" outlineLevelCol="3"/>
  <cols>
    <col min="1" max="1" width="44.625" customWidth="1"/>
    <col min="2" max="2" width="12.125" customWidth="1"/>
    <col min="3" max="3" width="14" customWidth="1"/>
    <col min="4" max="4" width="15.125" customWidth="1"/>
  </cols>
  <sheetData>
    <row r="1" ht="18" customHeight="1" spans="1:2">
      <c r="A1" s="250" t="s">
        <v>152</v>
      </c>
      <c r="B1" s="251"/>
    </row>
    <row r="2" ht="20.25" spans="1:4">
      <c r="A2" s="212" t="s">
        <v>153</v>
      </c>
      <c r="B2" s="212"/>
      <c r="C2" s="212"/>
      <c r="D2" s="212"/>
    </row>
    <row r="3" spans="1:4">
      <c r="A3" s="214"/>
      <c r="B3" s="251"/>
      <c r="D3" s="252" t="s">
        <v>63</v>
      </c>
    </row>
    <row r="4" ht="44.45" customHeight="1" spans="1:4">
      <c r="A4" s="253" t="s">
        <v>64</v>
      </c>
      <c r="B4" s="127" t="s">
        <v>65</v>
      </c>
      <c r="C4" s="143" t="s">
        <v>66</v>
      </c>
      <c r="D4" s="21" t="s">
        <v>67</v>
      </c>
    </row>
    <row r="5" spans="1:4">
      <c r="A5" s="254" t="s">
        <v>68</v>
      </c>
      <c r="B5" s="255">
        <f>SUM(B6:B21)</f>
        <v>277850</v>
      </c>
      <c r="C5" s="255">
        <f>SUM(C6:C21)</f>
        <v>410560</v>
      </c>
      <c r="D5" s="256">
        <f t="shared" ref="D5:D8" si="0">B5/C5*100%</f>
        <v>0.6768</v>
      </c>
    </row>
    <row r="6" spans="1:4">
      <c r="A6" s="257" t="s">
        <v>69</v>
      </c>
      <c r="B6" s="258">
        <v>83000</v>
      </c>
      <c r="C6" s="255">
        <v>185600</v>
      </c>
      <c r="D6" s="256">
        <f t="shared" si="0"/>
        <v>0.4472</v>
      </c>
    </row>
    <row r="7" spans="1:4">
      <c r="A7" s="257" t="s">
        <v>70</v>
      </c>
      <c r="B7" s="255"/>
      <c r="C7" s="255">
        <v>800</v>
      </c>
      <c r="D7" s="256"/>
    </row>
    <row r="8" spans="1:4">
      <c r="A8" s="257" t="s">
        <v>71</v>
      </c>
      <c r="B8" s="258">
        <v>29200</v>
      </c>
      <c r="C8" s="255">
        <v>85000</v>
      </c>
      <c r="D8" s="256">
        <f t="shared" si="0"/>
        <v>0.3435</v>
      </c>
    </row>
    <row r="9" spans="1:4">
      <c r="A9" s="257" t="s">
        <v>72</v>
      </c>
      <c r="B9" s="255"/>
      <c r="C9" s="255"/>
      <c r="D9" s="256"/>
    </row>
    <row r="10" spans="1:4">
      <c r="A10" s="257" t="s">
        <v>73</v>
      </c>
      <c r="B10" s="258">
        <v>10000</v>
      </c>
      <c r="C10" s="255">
        <v>16250</v>
      </c>
      <c r="D10" s="256">
        <f t="shared" ref="D10:D19" si="1">B10/C10*100%</f>
        <v>0.6154</v>
      </c>
    </row>
    <row r="11" spans="1:4">
      <c r="A11" s="257" t="s">
        <v>74</v>
      </c>
      <c r="B11" s="255"/>
      <c r="C11" s="255">
        <v>200</v>
      </c>
      <c r="D11" s="256">
        <f t="shared" si="1"/>
        <v>0</v>
      </c>
    </row>
    <row r="12" spans="1:4">
      <c r="A12" s="257" t="s">
        <v>75</v>
      </c>
      <c r="B12" s="258">
        <v>10000</v>
      </c>
      <c r="C12" s="255">
        <v>11000</v>
      </c>
      <c r="D12" s="256">
        <f t="shared" si="1"/>
        <v>0.9091</v>
      </c>
    </row>
    <row r="13" spans="1:4">
      <c r="A13" s="257" t="s">
        <v>76</v>
      </c>
      <c r="B13" s="258">
        <v>15000</v>
      </c>
      <c r="C13" s="255">
        <v>10000</v>
      </c>
      <c r="D13" s="256">
        <f t="shared" si="1"/>
        <v>1.5</v>
      </c>
    </row>
    <row r="14" spans="1:4">
      <c r="A14" s="257" t="s">
        <v>77</v>
      </c>
      <c r="B14" s="258">
        <v>5000</v>
      </c>
      <c r="C14" s="255">
        <v>3500</v>
      </c>
      <c r="D14" s="256">
        <f t="shared" si="1"/>
        <v>1.4286</v>
      </c>
    </row>
    <row r="15" spans="1:4">
      <c r="A15" s="257" t="s">
        <v>78</v>
      </c>
      <c r="B15" s="258">
        <v>5100</v>
      </c>
      <c r="C15" s="255">
        <v>6000</v>
      </c>
      <c r="D15" s="256">
        <f t="shared" si="1"/>
        <v>0.85</v>
      </c>
    </row>
    <row r="16" spans="1:4">
      <c r="A16" s="257" t="s">
        <v>79</v>
      </c>
      <c r="B16" s="258">
        <v>57000</v>
      </c>
      <c r="C16" s="255">
        <v>56110</v>
      </c>
      <c r="D16" s="256">
        <f t="shared" si="1"/>
        <v>1.0159</v>
      </c>
    </row>
    <row r="17" spans="1:4">
      <c r="A17" s="257" t="s">
        <v>80</v>
      </c>
      <c r="B17" s="258">
        <v>2950</v>
      </c>
      <c r="C17" s="255">
        <v>3000</v>
      </c>
      <c r="D17" s="256">
        <f t="shared" si="1"/>
        <v>0.9833</v>
      </c>
    </row>
    <row r="18" spans="1:4">
      <c r="A18" s="257" t="s">
        <v>81</v>
      </c>
      <c r="B18" s="259">
        <v>2500</v>
      </c>
      <c r="C18" s="255">
        <v>3000</v>
      </c>
      <c r="D18" s="256">
        <f t="shared" si="1"/>
        <v>0.8333</v>
      </c>
    </row>
    <row r="19" spans="1:4">
      <c r="A19" s="257" t="s">
        <v>82</v>
      </c>
      <c r="B19" s="258">
        <v>58000</v>
      </c>
      <c r="C19" s="255">
        <v>30000</v>
      </c>
      <c r="D19" s="256">
        <f t="shared" si="1"/>
        <v>1.9333</v>
      </c>
    </row>
    <row r="20" spans="1:4">
      <c r="A20" s="257" t="s">
        <v>83</v>
      </c>
      <c r="B20" s="255"/>
      <c r="C20" s="255"/>
      <c r="D20" s="256"/>
    </row>
    <row r="21" spans="1:4">
      <c r="A21" s="257" t="s">
        <v>84</v>
      </c>
      <c r="B21" s="255">
        <v>100</v>
      </c>
      <c r="C21" s="255">
        <v>100</v>
      </c>
      <c r="D21" s="256">
        <f t="shared" ref="D21:D28" si="2">B21/C21*100%</f>
        <v>1</v>
      </c>
    </row>
    <row r="22" spans="1:4">
      <c r="A22" s="254" t="s">
        <v>85</v>
      </c>
      <c r="B22" s="255">
        <f>SUM(B23:B30)</f>
        <v>50000</v>
      </c>
      <c r="C22" s="255">
        <f>SUM(C23:C30)</f>
        <v>35000</v>
      </c>
      <c r="D22" s="256">
        <f t="shared" si="2"/>
        <v>1.4286</v>
      </c>
    </row>
    <row r="23" spans="1:4">
      <c r="A23" s="257" t="s">
        <v>86</v>
      </c>
      <c r="B23" s="258">
        <v>5000</v>
      </c>
      <c r="C23" s="255">
        <v>6000</v>
      </c>
      <c r="D23" s="256">
        <f t="shared" si="2"/>
        <v>0.8333</v>
      </c>
    </row>
    <row r="24" spans="1:4">
      <c r="A24" s="257" t="s">
        <v>87</v>
      </c>
      <c r="B24" s="259">
        <v>8000</v>
      </c>
      <c r="C24" s="255">
        <v>1000</v>
      </c>
      <c r="D24" s="256">
        <f t="shared" si="2"/>
        <v>8</v>
      </c>
    </row>
    <row r="25" spans="1:4">
      <c r="A25" s="257" t="s">
        <v>88</v>
      </c>
      <c r="B25" s="258">
        <v>6000</v>
      </c>
      <c r="C25" s="255">
        <v>1010</v>
      </c>
      <c r="D25" s="256">
        <f t="shared" si="2"/>
        <v>5.9406</v>
      </c>
    </row>
    <row r="26" spans="1:4">
      <c r="A26" s="257" t="s">
        <v>89</v>
      </c>
      <c r="B26" s="255"/>
      <c r="C26" s="255">
        <v>90</v>
      </c>
      <c r="D26" s="256">
        <f t="shared" si="2"/>
        <v>0</v>
      </c>
    </row>
    <row r="27" spans="1:4">
      <c r="A27" s="257" t="s">
        <v>90</v>
      </c>
      <c r="B27" s="258">
        <v>30900</v>
      </c>
      <c r="C27" s="255">
        <v>26700</v>
      </c>
      <c r="D27" s="256">
        <f t="shared" si="2"/>
        <v>1.1573</v>
      </c>
    </row>
    <row r="28" spans="1:4">
      <c r="A28" s="257" t="s">
        <v>91</v>
      </c>
      <c r="B28" s="259"/>
      <c r="C28" s="255">
        <v>200</v>
      </c>
      <c r="D28" s="256">
        <f t="shared" si="2"/>
        <v>0</v>
      </c>
    </row>
    <row r="29" spans="1:4">
      <c r="A29" s="257" t="s">
        <v>92</v>
      </c>
      <c r="B29" s="259"/>
      <c r="C29" s="260"/>
      <c r="D29" s="256"/>
    </row>
    <row r="30" spans="1:4">
      <c r="A30" s="257" t="s">
        <v>93</v>
      </c>
      <c r="B30" s="255">
        <v>100</v>
      </c>
      <c r="C30" s="260"/>
      <c r="D30" s="256"/>
    </row>
    <row r="31" spans="1:4">
      <c r="A31" s="261" t="s">
        <v>94</v>
      </c>
      <c r="B31" s="255">
        <f>B5+B22</f>
        <v>327850</v>
      </c>
      <c r="C31" s="255">
        <f>C5+C22</f>
        <v>445560</v>
      </c>
      <c r="D31" s="256">
        <f>B31/C31*100%</f>
        <v>0.7358</v>
      </c>
    </row>
    <row r="32" spans="1:4">
      <c r="A32" s="262" t="s">
        <v>95</v>
      </c>
      <c r="B32" s="255"/>
      <c r="C32" s="260"/>
      <c r="D32" s="256"/>
    </row>
    <row r="33" spans="1:4">
      <c r="A33" s="262" t="s">
        <v>96</v>
      </c>
      <c r="B33" s="255"/>
      <c r="C33" s="260"/>
      <c r="D33" s="256"/>
    </row>
    <row r="34" spans="1:4">
      <c r="A34" s="263" t="s">
        <v>97</v>
      </c>
      <c r="B34" s="255">
        <v>85572</v>
      </c>
      <c r="C34" s="260"/>
      <c r="D34" s="256"/>
    </row>
    <row r="35" spans="1:4">
      <c r="A35" s="264" t="s">
        <v>98</v>
      </c>
      <c r="B35" s="255">
        <v>13407</v>
      </c>
      <c r="C35" s="16"/>
      <c r="D35" s="256"/>
    </row>
    <row r="36" spans="1:4">
      <c r="A36" s="264" t="s">
        <v>99</v>
      </c>
      <c r="B36" s="255">
        <v>50549</v>
      </c>
      <c r="C36" s="260"/>
      <c r="D36" s="256"/>
    </row>
    <row r="37" spans="1:4">
      <c r="A37" s="264" t="s">
        <v>100</v>
      </c>
      <c r="B37" s="255">
        <v>21616</v>
      </c>
      <c r="C37" s="260"/>
      <c r="D37" s="256"/>
    </row>
    <row r="38" spans="1:4">
      <c r="A38" s="265" t="s">
        <v>101</v>
      </c>
      <c r="B38" s="255"/>
      <c r="C38" s="260"/>
      <c r="D38" s="256"/>
    </row>
    <row r="39" spans="1:4">
      <c r="A39" s="266" t="s">
        <v>102</v>
      </c>
      <c r="B39" s="255">
        <v>22443</v>
      </c>
      <c r="C39" s="260"/>
      <c r="D39" s="256"/>
    </row>
    <row r="40" spans="1:4">
      <c r="A40" s="266" t="s">
        <v>103</v>
      </c>
      <c r="B40" s="255">
        <v>35000</v>
      </c>
      <c r="C40" s="260"/>
      <c r="D40" s="256"/>
    </row>
    <row r="41" spans="1:4">
      <c r="A41" s="263" t="s">
        <v>104</v>
      </c>
      <c r="B41" s="255">
        <v>5000</v>
      </c>
      <c r="C41" s="260">
        <v>10000</v>
      </c>
      <c r="D41" s="256">
        <f>B41/C41*100%</f>
        <v>0.5</v>
      </c>
    </row>
    <row r="42" spans="1:4">
      <c r="A42" s="267" t="s">
        <v>154</v>
      </c>
      <c r="B42" s="255"/>
      <c r="C42" s="260"/>
      <c r="D42" s="256"/>
    </row>
    <row r="43" spans="1:4">
      <c r="A43" s="266" t="s">
        <v>106</v>
      </c>
      <c r="B43" s="255"/>
      <c r="C43" s="260"/>
      <c r="D43" s="256"/>
    </row>
    <row r="44" spans="1:4">
      <c r="A44" s="261" t="s">
        <v>107</v>
      </c>
      <c r="B44" s="255">
        <f>B31+B34+B39+B40+B41</f>
        <v>475865</v>
      </c>
      <c r="C44" s="260">
        <v>10000</v>
      </c>
      <c r="D44" s="256">
        <f>B44/C44*100%</f>
        <v>47.5865</v>
      </c>
    </row>
    <row r="45" spans="1:2">
      <c r="A45" s="268"/>
      <c r="B45" s="251"/>
    </row>
    <row r="46" spans="1:2">
      <c r="A46" s="268"/>
      <c r="B46" s="251"/>
    </row>
    <row r="47" spans="1:2">
      <c r="A47" s="268"/>
      <c r="B47" s="251"/>
    </row>
    <row r="48" spans="1:2">
      <c r="A48" s="251"/>
      <c r="B48" s="251"/>
    </row>
    <row r="49" spans="1:2">
      <c r="A49" s="251"/>
      <c r="B49" s="251"/>
    </row>
    <row r="50" spans="1:2">
      <c r="A50" s="251"/>
      <c r="B50" s="25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95"/>
  <sheetViews>
    <sheetView workbookViewId="0">
      <selection activeCell="D1294" sqref="D1294"/>
    </sheetView>
  </sheetViews>
  <sheetFormatPr defaultColWidth="9" defaultRowHeight="14.25" outlineLevelCol="4"/>
  <cols>
    <col min="1" max="1" width="9" style="205"/>
    <col min="2" max="2" width="52.625" style="206" customWidth="1"/>
    <col min="3" max="4" width="15.5" style="206" customWidth="1"/>
    <col min="5" max="5" width="13.375" style="207" customWidth="1"/>
  </cols>
  <sheetData>
    <row r="1" spans="1:4">
      <c r="A1" s="208" t="s">
        <v>155</v>
      </c>
      <c r="B1" s="209"/>
      <c r="C1" s="210"/>
      <c r="D1" s="207"/>
    </row>
    <row r="2" ht="30" customHeight="1" spans="1:4">
      <c r="A2" s="211" t="s">
        <v>156</v>
      </c>
      <c r="B2" s="212"/>
      <c r="C2" s="212"/>
      <c r="D2" s="212"/>
    </row>
    <row r="3" spans="1:4">
      <c r="A3" s="213"/>
      <c r="B3" s="214"/>
      <c r="C3" s="215"/>
      <c r="D3" s="216" t="s">
        <v>63</v>
      </c>
    </row>
    <row r="4" ht="51" customHeight="1" spans="1:5">
      <c r="A4" s="217" t="s">
        <v>157</v>
      </c>
      <c r="B4" s="217"/>
      <c r="C4" s="218" t="s">
        <v>65</v>
      </c>
      <c r="D4" s="218" t="s">
        <v>66</v>
      </c>
      <c r="E4" s="219" t="s">
        <v>67</v>
      </c>
    </row>
    <row r="5" spans="1:5">
      <c r="A5" s="217" t="s">
        <v>158</v>
      </c>
      <c r="B5" s="217" t="s">
        <v>159</v>
      </c>
      <c r="C5" s="218"/>
      <c r="D5" s="218"/>
      <c r="E5" s="219"/>
    </row>
    <row r="6" spans="1:5">
      <c r="A6" s="220">
        <v>201</v>
      </c>
      <c r="B6" s="221" t="s">
        <v>160</v>
      </c>
      <c r="C6" s="222">
        <f>SUM(C7,C19,C28,C39,C50,C61,C72,C80,C89,C102,C111,C122,C134,C141,C149,C155,C162,C169,C176,C183,C190,C198,C204,C210,C217,C232)</f>
        <v>19788</v>
      </c>
      <c r="D6" s="222">
        <f>SUM(D7,D19,D28,D39,D50,D61,D72,D80,D89,D102,D111,D122,D134,D141,D149,D155,D162,D169,D176,D183,D190,D198,D204,D210,D217,D232)</f>
        <v>36293</v>
      </c>
      <c r="E6" s="223">
        <f>C6/D6</f>
        <v>0.545</v>
      </c>
    </row>
    <row r="7" spans="1:5">
      <c r="A7" s="220">
        <v>20101</v>
      </c>
      <c r="B7" s="224" t="s">
        <v>161</v>
      </c>
      <c r="C7" s="222">
        <f>SUM(C8:C18)</f>
        <v>539</v>
      </c>
      <c r="D7" s="222">
        <f>SUM(D8:D18)</f>
        <v>714</v>
      </c>
      <c r="E7" s="223">
        <f>C7/D7</f>
        <v>0.755</v>
      </c>
    </row>
    <row r="8" spans="1:5">
      <c r="A8" s="220">
        <v>2010101</v>
      </c>
      <c r="B8" s="224" t="s">
        <v>162</v>
      </c>
      <c r="C8" s="225">
        <v>521</v>
      </c>
      <c r="D8" s="226">
        <v>503</v>
      </c>
      <c r="E8" s="223">
        <f>C8/D8</f>
        <v>1.036</v>
      </c>
    </row>
    <row r="9" spans="1:5">
      <c r="A9" s="220">
        <v>2010102</v>
      </c>
      <c r="B9" s="224" t="s">
        <v>163</v>
      </c>
      <c r="C9" s="225"/>
      <c r="D9" s="226">
        <v>0</v>
      </c>
      <c r="E9" s="223"/>
    </row>
    <row r="10" spans="1:5">
      <c r="A10" s="220">
        <v>2010103</v>
      </c>
      <c r="B10" s="227" t="s">
        <v>164</v>
      </c>
      <c r="C10" s="225"/>
      <c r="D10" s="226">
        <v>0</v>
      </c>
      <c r="E10" s="223"/>
    </row>
    <row r="11" spans="1:5">
      <c r="A11" s="220">
        <v>2010104</v>
      </c>
      <c r="B11" s="227" t="s">
        <v>165</v>
      </c>
      <c r="C11" s="225">
        <v>0</v>
      </c>
      <c r="D11" s="226">
        <v>46</v>
      </c>
      <c r="E11" s="223">
        <f>C11/D11</f>
        <v>0</v>
      </c>
    </row>
    <row r="12" spans="1:5">
      <c r="A12" s="220">
        <v>2010105</v>
      </c>
      <c r="B12" s="227" t="s">
        <v>166</v>
      </c>
      <c r="C12" s="225"/>
      <c r="D12" s="226">
        <v>0</v>
      </c>
      <c r="E12" s="223"/>
    </row>
    <row r="13" spans="1:5">
      <c r="A13" s="220">
        <v>2010106</v>
      </c>
      <c r="B13" s="221" t="s">
        <v>167</v>
      </c>
      <c r="C13" s="225"/>
      <c r="D13" s="226">
        <v>0</v>
      </c>
      <c r="E13" s="223"/>
    </row>
    <row r="14" spans="1:5">
      <c r="A14" s="220">
        <v>2010107</v>
      </c>
      <c r="B14" s="221" t="s">
        <v>168</v>
      </c>
      <c r="C14" s="225"/>
      <c r="D14" s="226">
        <v>0</v>
      </c>
      <c r="E14" s="223"/>
    </row>
    <row r="15" spans="1:5">
      <c r="A15" s="220">
        <v>2010108</v>
      </c>
      <c r="B15" s="221" t="s">
        <v>169</v>
      </c>
      <c r="C15" s="225"/>
      <c r="D15" s="226">
        <v>0</v>
      </c>
      <c r="E15" s="223"/>
    </row>
    <row r="16" spans="1:5">
      <c r="A16" s="220">
        <v>2010109</v>
      </c>
      <c r="B16" s="221" t="s">
        <v>170</v>
      </c>
      <c r="C16" s="225"/>
      <c r="D16" s="226">
        <v>0</v>
      </c>
      <c r="E16" s="223"/>
    </row>
    <row r="17" spans="1:5">
      <c r="A17" s="220">
        <v>2010150</v>
      </c>
      <c r="B17" s="221" t="s">
        <v>171</v>
      </c>
      <c r="C17" s="225">
        <v>18</v>
      </c>
      <c r="D17" s="226">
        <v>78</v>
      </c>
      <c r="E17" s="223">
        <f>C17/D17</f>
        <v>0.231</v>
      </c>
    </row>
    <row r="18" spans="1:5">
      <c r="A18" s="220">
        <v>2010199</v>
      </c>
      <c r="B18" s="221" t="s">
        <v>172</v>
      </c>
      <c r="C18" s="225">
        <v>0</v>
      </c>
      <c r="D18" s="226">
        <v>87</v>
      </c>
      <c r="E18" s="223">
        <f>C18/D18</f>
        <v>0</v>
      </c>
    </row>
    <row r="19" spans="1:5">
      <c r="A19" s="220">
        <v>20102</v>
      </c>
      <c r="B19" s="224" t="s">
        <v>173</v>
      </c>
      <c r="C19" s="222">
        <f>SUM(C20:C27)</f>
        <v>297</v>
      </c>
      <c r="D19" s="222">
        <f>SUM(D20:D27)</f>
        <v>518</v>
      </c>
      <c r="E19" s="223">
        <f>C19/D19</f>
        <v>0.573</v>
      </c>
    </row>
    <row r="20" spans="1:5">
      <c r="A20" s="220">
        <v>2010201</v>
      </c>
      <c r="B20" s="224" t="s">
        <v>162</v>
      </c>
      <c r="C20" s="225">
        <v>231</v>
      </c>
      <c r="D20" s="226">
        <v>465</v>
      </c>
      <c r="E20" s="223">
        <f>C20/D20</f>
        <v>0.497</v>
      </c>
    </row>
    <row r="21" spans="1:5">
      <c r="A21" s="220">
        <v>2010202</v>
      </c>
      <c r="B21" s="224" t="s">
        <v>163</v>
      </c>
      <c r="C21" s="225"/>
      <c r="D21" s="226">
        <v>0</v>
      </c>
      <c r="E21" s="223"/>
    </row>
    <row r="22" spans="1:5">
      <c r="A22" s="220">
        <v>2010203</v>
      </c>
      <c r="B22" s="227" t="s">
        <v>164</v>
      </c>
      <c r="C22" s="225"/>
      <c r="D22" s="226">
        <v>0</v>
      </c>
      <c r="E22" s="223"/>
    </row>
    <row r="23" spans="1:5">
      <c r="A23" s="220">
        <v>2010204</v>
      </c>
      <c r="B23" s="227" t="s">
        <v>174</v>
      </c>
      <c r="C23" s="225">
        <v>23</v>
      </c>
      <c r="D23" s="226">
        <v>0</v>
      </c>
      <c r="E23" s="223"/>
    </row>
    <row r="24" spans="1:5">
      <c r="A24" s="220">
        <v>2010205</v>
      </c>
      <c r="B24" s="227" t="s">
        <v>175</v>
      </c>
      <c r="C24" s="225">
        <v>1</v>
      </c>
      <c r="D24" s="226">
        <v>0</v>
      </c>
      <c r="E24" s="223"/>
    </row>
    <row r="25" spans="1:5">
      <c r="A25" s="220">
        <v>2010206</v>
      </c>
      <c r="B25" s="227" t="s">
        <v>176</v>
      </c>
      <c r="C25" s="225"/>
      <c r="D25" s="226">
        <v>0</v>
      </c>
      <c r="E25" s="223"/>
    </row>
    <row r="26" spans="1:5">
      <c r="A26" s="220">
        <v>2010250</v>
      </c>
      <c r="B26" s="227" t="s">
        <v>171</v>
      </c>
      <c r="C26" s="225">
        <v>30</v>
      </c>
      <c r="D26" s="226">
        <v>53</v>
      </c>
      <c r="E26" s="223">
        <f>C26/D26</f>
        <v>0.566</v>
      </c>
    </row>
    <row r="27" spans="1:5">
      <c r="A27" s="220">
        <v>2010299</v>
      </c>
      <c r="B27" s="227" t="s">
        <v>177</v>
      </c>
      <c r="C27" s="225">
        <v>12</v>
      </c>
      <c r="D27" s="226"/>
      <c r="E27" s="223"/>
    </row>
    <row r="28" spans="1:5">
      <c r="A28" s="220">
        <v>20103</v>
      </c>
      <c r="B28" s="224" t="s">
        <v>178</v>
      </c>
      <c r="C28" s="222">
        <f>SUM(C29:C38)</f>
        <v>5468</v>
      </c>
      <c r="D28" s="222">
        <f>SUM(D29:D38)</f>
        <v>11606</v>
      </c>
      <c r="E28" s="223">
        <f>C28/D28</f>
        <v>0.471</v>
      </c>
    </row>
    <row r="29" spans="1:5">
      <c r="A29" s="220">
        <v>2010301</v>
      </c>
      <c r="B29" s="224" t="s">
        <v>162</v>
      </c>
      <c r="C29" s="225">
        <v>3962</v>
      </c>
      <c r="D29" s="226">
        <v>4757</v>
      </c>
      <c r="E29" s="223">
        <f>C29/D29</f>
        <v>0.833</v>
      </c>
    </row>
    <row r="30" spans="1:5">
      <c r="A30" s="220">
        <v>2010302</v>
      </c>
      <c r="B30" s="224" t="s">
        <v>163</v>
      </c>
      <c r="C30" s="225">
        <v>0</v>
      </c>
      <c r="D30" s="226">
        <v>11</v>
      </c>
      <c r="E30" s="223">
        <f>C30/D30</f>
        <v>0</v>
      </c>
    </row>
    <row r="31" spans="1:5">
      <c r="A31" s="220">
        <v>2010303</v>
      </c>
      <c r="B31" s="227" t="s">
        <v>164</v>
      </c>
      <c r="C31" s="225">
        <v>0</v>
      </c>
      <c r="D31" s="226">
        <v>0</v>
      </c>
      <c r="E31" s="223"/>
    </row>
    <row r="32" spans="1:5">
      <c r="A32" s="220">
        <v>2010304</v>
      </c>
      <c r="B32" s="227" t="s">
        <v>179</v>
      </c>
      <c r="C32" s="225"/>
      <c r="D32" s="226">
        <v>0</v>
      </c>
      <c r="E32" s="223"/>
    </row>
    <row r="33" spans="1:5">
      <c r="A33" s="220">
        <v>2010305</v>
      </c>
      <c r="B33" s="227" t="s">
        <v>180</v>
      </c>
      <c r="C33" s="225"/>
      <c r="D33" s="226">
        <v>0</v>
      </c>
      <c r="E33" s="223"/>
    </row>
    <row r="34" spans="1:5">
      <c r="A34" s="220">
        <v>2010306</v>
      </c>
      <c r="B34" s="224" t="s">
        <v>181</v>
      </c>
      <c r="C34" s="225">
        <v>0</v>
      </c>
      <c r="D34" s="226">
        <v>0</v>
      </c>
      <c r="E34" s="223"/>
    </row>
    <row r="35" spans="1:5">
      <c r="A35" s="220">
        <v>2010308</v>
      </c>
      <c r="B35" s="224" t="s">
        <v>182</v>
      </c>
      <c r="C35" s="225">
        <v>185</v>
      </c>
      <c r="D35" s="226">
        <v>305</v>
      </c>
      <c r="E35" s="223">
        <f>C35/D35</f>
        <v>0.607</v>
      </c>
    </row>
    <row r="36" spans="1:5">
      <c r="A36" s="220">
        <v>2010309</v>
      </c>
      <c r="B36" s="227" t="s">
        <v>183</v>
      </c>
      <c r="C36" s="225">
        <v>0</v>
      </c>
      <c r="D36" s="226">
        <v>0</v>
      </c>
      <c r="E36" s="223"/>
    </row>
    <row r="37" spans="1:5">
      <c r="A37" s="220">
        <v>2010350</v>
      </c>
      <c r="B37" s="227" t="s">
        <v>171</v>
      </c>
      <c r="C37" s="225">
        <v>395</v>
      </c>
      <c r="D37" s="226">
        <v>1688</v>
      </c>
      <c r="E37" s="223">
        <f>C37/D37</f>
        <v>0.234</v>
      </c>
    </row>
    <row r="38" spans="1:5">
      <c r="A38" s="220">
        <v>2010399</v>
      </c>
      <c r="B38" s="227" t="s">
        <v>184</v>
      </c>
      <c r="C38" s="225">
        <v>926</v>
      </c>
      <c r="D38" s="226">
        <v>4845</v>
      </c>
      <c r="E38" s="223">
        <f>C38/D38</f>
        <v>0.191</v>
      </c>
    </row>
    <row r="39" spans="1:5">
      <c r="A39" s="220">
        <v>20104</v>
      </c>
      <c r="B39" s="224" t="s">
        <v>185</v>
      </c>
      <c r="C39" s="222">
        <f>SUM(C40:C49)</f>
        <v>756</v>
      </c>
      <c r="D39" s="222">
        <f>SUM(D40:D49)</f>
        <v>2166</v>
      </c>
      <c r="E39" s="223">
        <f>C39/D39</f>
        <v>0.349</v>
      </c>
    </row>
    <row r="40" spans="1:5">
      <c r="A40" s="220">
        <v>2010401</v>
      </c>
      <c r="B40" s="224" t="s">
        <v>162</v>
      </c>
      <c r="C40" s="225">
        <v>321</v>
      </c>
      <c r="D40" s="226">
        <v>467</v>
      </c>
      <c r="E40" s="223">
        <f>C40/D40</f>
        <v>0.687</v>
      </c>
    </row>
    <row r="41" spans="1:5">
      <c r="A41" s="220">
        <v>2010402</v>
      </c>
      <c r="B41" s="224" t="s">
        <v>163</v>
      </c>
      <c r="C41" s="225">
        <v>9</v>
      </c>
      <c r="D41" s="226">
        <v>0</v>
      </c>
      <c r="E41" s="223"/>
    </row>
    <row r="42" spans="1:5">
      <c r="A42" s="220">
        <v>2010403</v>
      </c>
      <c r="B42" s="227" t="s">
        <v>164</v>
      </c>
      <c r="C42" s="225">
        <v>0</v>
      </c>
      <c r="D42" s="226">
        <v>0</v>
      </c>
      <c r="E42" s="223"/>
    </row>
    <row r="43" spans="1:5">
      <c r="A43" s="220">
        <v>2010404</v>
      </c>
      <c r="B43" s="227" t="s">
        <v>186</v>
      </c>
      <c r="C43" s="225">
        <v>190</v>
      </c>
      <c r="D43" s="226">
        <v>30</v>
      </c>
      <c r="E43" s="223">
        <f>C43/D43</f>
        <v>6.333</v>
      </c>
    </row>
    <row r="44" spans="1:5">
      <c r="A44" s="220">
        <v>2010405</v>
      </c>
      <c r="B44" s="227" t="s">
        <v>187</v>
      </c>
      <c r="C44" s="225">
        <v>0</v>
      </c>
      <c r="D44" s="226">
        <v>0</v>
      </c>
      <c r="E44" s="223"/>
    </row>
    <row r="45" spans="1:5">
      <c r="A45" s="220">
        <v>2010406</v>
      </c>
      <c r="B45" s="224" t="s">
        <v>188</v>
      </c>
      <c r="C45" s="225">
        <v>0</v>
      </c>
      <c r="D45" s="226">
        <v>0</v>
      </c>
      <c r="E45" s="223"/>
    </row>
    <row r="46" spans="1:5">
      <c r="A46" s="220">
        <v>2010407</v>
      </c>
      <c r="B46" s="224" t="s">
        <v>189</v>
      </c>
      <c r="C46" s="225">
        <v>0</v>
      </c>
      <c r="D46" s="226">
        <v>0</v>
      </c>
      <c r="E46" s="223"/>
    </row>
    <row r="47" spans="1:5">
      <c r="A47" s="220">
        <v>2010408</v>
      </c>
      <c r="B47" s="224" t="s">
        <v>190</v>
      </c>
      <c r="C47" s="225">
        <v>1</v>
      </c>
      <c r="D47" s="226">
        <v>3</v>
      </c>
      <c r="E47" s="223">
        <f>C47/D47</f>
        <v>0.333</v>
      </c>
    </row>
    <row r="48" spans="1:5">
      <c r="A48" s="220">
        <v>2010450</v>
      </c>
      <c r="B48" s="224" t="s">
        <v>171</v>
      </c>
      <c r="C48" s="225">
        <v>235</v>
      </c>
      <c r="D48" s="226">
        <v>296</v>
      </c>
      <c r="E48" s="223">
        <f>C48/D48</f>
        <v>0.794</v>
      </c>
    </row>
    <row r="49" spans="1:5">
      <c r="A49" s="220">
        <v>2010499</v>
      </c>
      <c r="B49" s="227" t="s">
        <v>191</v>
      </c>
      <c r="C49" s="225">
        <v>0</v>
      </c>
      <c r="D49" s="226">
        <v>1370</v>
      </c>
      <c r="E49" s="223">
        <f>C49/D49</f>
        <v>0</v>
      </c>
    </row>
    <row r="50" spans="1:5">
      <c r="A50" s="220">
        <v>20105</v>
      </c>
      <c r="B50" s="227" t="s">
        <v>192</v>
      </c>
      <c r="C50" s="222">
        <f>SUM(C51:C60)</f>
        <v>352</v>
      </c>
      <c r="D50" s="222">
        <f>SUM(D51:D60)</f>
        <v>481</v>
      </c>
      <c r="E50" s="223">
        <f>C50/D50</f>
        <v>0.732</v>
      </c>
    </row>
    <row r="51" spans="1:5">
      <c r="A51" s="220">
        <v>2010501</v>
      </c>
      <c r="B51" s="227" t="s">
        <v>162</v>
      </c>
      <c r="C51" s="225">
        <v>186</v>
      </c>
      <c r="D51" s="226">
        <v>241</v>
      </c>
      <c r="E51" s="223">
        <f>C51/D51</f>
        <v>0.772</v>
      </c>
    </row>
    <row r="52" spans="1:5">
      <c r="A52" s="220">
        <v>2010502</v>
      </c>
      <c r="B52" s="221" t="s">
        <v>163</v>
      </c>
      <c r="C52" s="225">
        <v>0</v>
      </c>
      <c r="D52" s="226">
        <v>0</v>
      </c>
      <c r="E52" s="223"/>
    </row>
    <row r="53" spans="1:5">
      <c r="A53" s="220">
        <v>2010503</v>
      </c>
      <c r="B53" s="224" t="s">
        <v>164</v>
      </c>
      <c r="C53" s="225">
        <v>0</v>
      </c>
      <c r="D53" s="226">
        <v>0</v>
      </c>
      <c r="E53" s="223"/>
    </row>
    <row r="54" spans="1:5">
      <c r="A54" s="220">
        <v>2010504</v>
      </c>
      <c r="B54" s="224" t="s">
        <v>193</v>
      </c>
      <c r="C54" s="225">
        <v>0</v>
      </c>
      <c r="D54" s="226">
        <v>0</v>
      </c>
      <c r="E54" s="223"/>
    </row>
    <row r="55" spans="1:5">
      <c r="A55" s="220">
        <v>2010505</v>
      </c>
      <c r="B55" s="224" t="s">
        <v>194</v>
      </c>
      <c r="C55" s="225">
        <v>30</v>
      </c>
      <c r="D55" s="226">
        <v>104</v>
      </c>
      <c r="E55" s="223">
        <f>C55/D55</f>
        <v>0.288</v>
      </c>
    </row>
    <row r="56" spans="1:5">
      <c r="A56" s="220">
        <v>2010506</v>
      </c>
      <c r="B56" s="227" t="s">
        <v>195</v>
      </c>
      <c r="C56" s="225">
        <v>0</v>
      </c>
      <c r="D56" s="226">
        <v>0</v>
      </c>
      <c r="E56" s="223"/>
    </row>
    <row r="57" spans="1:5">
      <c r="A57" s="220">
        <v>2010507</v>
      </c>
      <c r="B57" s="227" t="s">
        <v>196</v>
      </c>
      <c r="C57" s="225">
        <v>15</v>
      </c>
      <c r="D57" s="226">
        <v>0</v>
      </c>
      <c r="E57" s="223"/>
    </row>
    <row r="58" spans="1:5">
      <c r="A58" s="220">
        <v>2010508</v>
      </c>
      <c r="B58" s="227" t="s">
        <v>197</v>
      </c>
      <c r="C58" s="225">
        <v>21</v>
      </c>
      <c r="D58" s="226">
        <v>33</v>
      </c>
      <c r="E58" s="223">
        <f>C58/D58</f>
        <v>0.636</v>
      </c>
    </row>
    <row r="59" spans="1:5">
      <c r="A59" s="220">
        <v>2010550</v>
      </c>
      <c r="B59" s="224" t="s">
        <v>171</v>
      </c>
      <c r="C59" s="225">
        <v>100</v>
      </c>
      <c r="D59" s="226">
        <v>103</v>
      </c>
      <c r="E59" s="223">
        <f>C59/D59</f>
        <v>0.971</v>
      </c>
    </row>
    <row r="60" spans="1:5">
      <c r="A60" s="220">
        <v>2010599</v>
      </c>
      <c r="B60" s="227" t="s">
        <v>198</v>
      </c>
      <c r="C60" s="225">
        <v>0</v>
      </c>
      <c r="D60" s="226">
        <v>0</v>
      </c>
      <c r="E60" s="223"/>
    </row>
    <row r="61" spans="1:5">
      <c r="A61" s="220">
        <v>20106</v>
      </c>
      <c r="B61" s="224" t="s">
        <v>199</v>
      </c>
      <c r="C61" s="222">
        <f>SUM(C62:C71)</f>
        <v>858</v>
      </c>
      <c r="D61" s="222">
        <f>SUM(D62:D71)</f>
        <v>1549</v>
      </c>
      <c r="E61" s="223">
        <f>C61/D61</f>
        <v>0.554</v>
      </c>
    </row>
    <row r="62" spans="1:5">
      <c r="A62" s="220">
        <v>2010601</v>
      </c>
      <c r="B62" s="227" t="s">
        <v>162</v>
      </c>
      <c r="C62" s="225">
        <v>532</v>
      </c>
      <c r="D62" s="226">
        <v>374</v>
      </c>
      <c r="E62" s="223">
        <f>C62/D62</f>
        <v>1.422</v>
      </c>
    </row>
    <row r="63" spans="1:5">
      <c r="A63" s="220">
        <v>2010602</v>
      </c>
      <c r="B63" s="221" t="s">
        <v>163</v>
      </c>
      <c r="C63" s="225">
        <v>0</v>
      </c>
      <c r="D63" s="226">
        <v>0</v>
      </c>
      <c r="E63" s="223"/>
    </row>
    <row r="64" spans="1:5">
      <c r="A64" s="220">
        <v>2010603</v>
      </c>
      <c r="B64" s="221" t="s">
        <v>164</v>
      </c>
      <c r="C64" s="225">
        <v>0</v>
      </c>
      <c r="D64" s="226">
        <v>0</v>
      </c>
      <c r="E64" s="223"/>
    </row>
    <row r="65" spans="1:5">
      <c r="A65" s="220">
        <v>2010604</v>
      </c>
      <c r="B65" s="221" t="s">
        <v>200</v>
      </c>
      <c r="C65" s="225">
        <v>0</v>
      </c>
      <c r="D65" s="226">
        <v>0</v>
      </c>
      <c r="E65" s="223"/>
    </row>
    <row r="66" spans="1:5">
      <c r="A66" s="220">
        <v>2010605</v>
      </c>
      <c r="B66" s="221" t="s">
        <v>201</v>
      </c>
      <c r="C66" s="225">
        <v>0</v>
      </c>
      <c r="D66" s="226">
        <v>0</v>
      </c>
      <c r="E66" s="223"/>
    </row>
    <row r="67" spans="1:5">
      <c r="A67" s="220">
        <v>2010606</v>
      </c>
      <c r="B67" s="221" t="s">
        <v>202</v>
      </c>
      <c r="C67" s="225">
        <v>0</v>
      </c>
      <c r="D67" s="226">
        <v>0</v>
      </c>
      <c r="E67" s="223"/>
    </row>
    <row r="68" spans="1:5">
      <c r="A68" s="220">
        <v>2010607</v>
      </c>
      <c r="B68" s="224" t="s">
        <v>203</v>
      </c>
      <c r="C68" s="225">
        <v>89</v>
      </c>
      <c r="D68" s="226">
        <v>161</v>
      </c>
      <c r="E68" s="223">
        <f>C68/D68</f>
        <v>0.553</v>
      </c>
    </row>
    <row r="69" spans="1:5">
      <c r="A69" s="220">
        <v>2010608</v>
      </c>
      <c r="B69" s="227" t="s">
        <v>204</v>
      </c>
      <c r="C69" s="225">
        <v>0</v>
      </c>
      <c r="D69" s="226">
        <v>0</v>
      </c>
      <c r="E69" s="223"/>
    </row>
    <row r="70" spans="1:5">
      <c r="A70" s="220">
        <v>2010650</v>
      </c>
      <c r="B70" s="227" t="s">
        <v>171</v>
      </c>
      <c r="C70" s="225">
        <v>225</v>
      </c>
      <c r="D70" s="226">
        <v>472</v>
      </c>
      <c r="E70" s="223">
        <f>C70/D70</f>
        <v>0.477</v>
      </c>
    </row>
    <row r="71" spans="1:5">
      <c r="A71" s="220">
        <v>2010699</v>
      </c>
      <c r="B71" s="227" t="s">
        <v>205</v>
      </c>
      <c r="C71" s="225">
        <v>12</v>
      </c>
      <c r="D71" s="226">
        <v>542</v>
      </c>
      <c r="E71" s="223">
        <f>C71/D71</f>
        <v>0.022</v>
      </c>
    </row>
    <row r="72" spans="1:5">
      <c r="A72" s="220">
        <v>20107</v>
      </c>
      <c r="B72" s="224" t="s">
        <v>206</v>
      </c>
      <c r="C72" s="222">
        <f>SUM(C73:C79)</f>
        <v>1242</v>
      </c>
      <c r="D72" s="222">
        <f>SUM(D73:D79)</f>
        <v>880</v>
      </c>
      <c r="E72" s="223">
        <f>C72/D72</f>
        <v>1.411</v>
      </c>
    </row>
    <row r="73" spans="1:5">
      <c r="A73" s="220">
        <v>2010701</v>
      </c>
      <c r="B73" s="224" t="s">
        <v>162</v>
      </c>
      <c r="C73" s="225">
        <v>1012</v>
      </c>
      <c r="D73" s="226">
        <v>880</v>
      </c>
      <c r="E73" s="223">
        <f>C73/D73</f>
        <v>1.15</v>
      </c>
    </row>
    <row r="74" spans="1:5">
      <c r="A74" s="220">
        <v>2010702</v>
      </c>
      <c r="B74" s="224" t="s">
        <v>163</v>
      </c>
      <c r="C74" s="225">
        <v>0</v>
      </c>
      <c r="D74" s="226"/>
      <c r="E74" s="223"/>
    </row>
    <row r="75" spans="1:5">
      <c r="A75" s="220">
        <v>2010703</v>
      </c>
      <c r="B75" s="227" t="s">
        <v>164</v>
      </c>
      <c r="C75" s="228">
        <v>0</v>
      </c>
      <c r="D75" s="228"/>
      <c r="E75" s="223"/>
    </row>
    <row r="76" spans="1:5">
      <c r="A76" s="220">
        <v>2010709</v>
      </c>
      <c r="B76" s="224" t="s">
        <v>203</v>
      </c>
      <c r="C76" s="228">
        <v>0</v>
      </c>
      <c r="D76" s="228"/>
      <c r="E76" s="223"/>
    </row>
    <row r="77" spans="1:5">
      <c r="A77" s="220">
        <v>2010710</v>
      </c>
      <c r="B77" s="227" t="s">
        <v>207</v>
      </c>
      <c r="C77" s="228">
        <v>0</v>
      </c>
      <c r="D77" s="228"/>
      <c r="E77" s="223"/>
    </row>
    <row r="78" spans="1:5">
      <c r="A78" s="220">
        <v>2010750</v>
      </c>
      <c r="B78" s="227" t="s">
        <v>171</v>
      </c>
      <c r="C78" s="228"/>
      <c r="D78" s="228"/>
      <c r="E78" s="223"/>
    </row>
    <row r="79" spans="1:5">
      <c r="A79" s="220">
        <v>2010799</v>
      </c>
      <c r="B79" s="227" t="s">
        <v>208</v>
      </c>
      <c r="C79" s="229">
        <v>230</v>
      </c>
      <c r="D79" s="228"/>
      <c r="E79" s="223"/>
    </row>
    <row r="80" spans="1:5">
      <c r="A80" s="220">
        <v>20108</v>
      </c>
      <c r="B80" s="227" t="s">
        <v>209</v>
      </c>
      <c r="C80" s="222">
        <f>SUM(C81:C88)</f>
        <v>724</v>
      </c>
      <c r="D80" s="222">
        <f>SUM(D81:D88)</f>
        <v>378</v>
      </c>
      <c r="E80" s="223">
        <f>C80/D80</f>
        <v>1.915</v>
      </c>
    </row>
    <row r="81" spans="1:5">
      <c r="A81" s="220">
        <v>2010801</v>
      </c>
      <c r="B81" s="224" t="s">
        <v>162</v>
      </c>
      <c r="C81" s="225">
        <v>315</v>
      </c>
      <c r="D81" s="226">
        <v>222</v>
      </c>
      <c r="E81" s="223">
        <f>C81/D81</f>
        <v>1.419</v>
      </c>
    </row>
    <row r="82" spans="1:5">
      <c r="A82" s="220">
        <v>2010802</v>
      </c>
      <c r="B82" s="224" t="s">
        <v>163</v>
      </c>
      <c r="C82" s="225">
        <v>30</v>
      </c>
      <c r="D82" s="226">
        <v>0</v>
      </c>
      <c r="E82" s="223"/>
    </row>
    <row r="83" spans="1:5">
      <c r="A83" s="220">
        <v>2010803</v>
      </c>
      <c r="B83" s="224" t="s">
        <v>164</v>
      </c>
      <c r="C83" s="225">
        <v>0</v>
      </c>
      <c r="D83" s="226">
        <v>0</v>
      </c>
      <c r="E83" s="223"/>
    </row>
    <row r="84" spans="1:5">
      <c r="A84" s="220">
        <v>2010804</v>
      </c>
      <c r="B84" s="227" t="s">
        <v>210</v>
      </c>
      <c r="C84" s="225">
        <v>295</v>
      </c>
      <c r="D84" s="226">
        <v>5</v>
      </c>
      <c r="E84" s="223">
        <f>C84/D84</f>
        <v>59</v>
      </c>
    </row>
    <row r="85" spans="1:5">
      <c r="A85" s="220">
        <v>2010805</v>
      </c>
      <c r="B85" s="227" t="s">
        <v>211</v>
      </c>
      <c r="C85" s="225">
        <v>0</v>
      </c>
      <c r="D85" s="226">
        <v>0</v>
      </c>
      <c r="E85" s="223"/>
    </row>
    <row r="86" spans="1:5">
      <c r="A86" s="220">
        <v>2010806</v>
      </c>
      <c r="B86" s="227" t="s">
        <v>203</v>
      </c>
      <c r="C86" s="225">
        <v>13</v>
      </c>
      <c r="D86" s="226">
        <v>0</v>
      </c>
      <c r="E86" s="223"/>
    </row>
    <row r="87" spans="1:5">
      <c r="A87" s="220">
        <v>2010850</v>
      </c>
      <c r="B87" s="227" t="s">
        <v>171</v>
      </c>
      <c r="C87" s="225">
        <v>61</v>
      </c>
      <c r="D87" s="226">
        <v>145</v>
      </c>
      <c r="E87" s="223">
        <f>C87/D87</f>
        <v>0.421</v>
      </c>
    </row>
    <row r="88" spans="1:5">
      <c r="A88" s="220">
        <v>2010899</v>
      </c>
      <c r="B88" s="221" t="s">
        <v>212</v>
      </c>
      <c r="C88" s="225">
        <v>10</v>
      </c>
      <c r="D88" s="226">
        <v>6</v>
      </c>
      <c r="E88" s="223">
        <f>C88/D88</f>
        <v>1.667</v>
      </c>
    </row>
    <row r="89" spans="1:5">
      <c r="A89" s="220">
        <v>20109</v>
      </c>
      <c r="B89" s="224" t="s">
        <v>213</v>
      </c>
      <c r="C89" s="222">
        <f>SUM(C90:C101)</f>
        <v>0</v>
      </c>
      <c r="D89" s="222">
        <f>SUM(D90:D101)</f>
        <v>0</v>
      </c>
      <c r="E89" s="223"/>
    </row>
    <row r="90" spans="1:5">
      <c r="A90" s="220">
        <v>2010901</v>
      </c>
      <c r="B90" s="224" t="s">
        <v>162</v>
      </c>
      <c r="C90" s="228"/>
      <c r="D90" s="228"/>
      <c r="E90" s="223"/>
    </row>
    <row r="91" spans="1:5">
      <c r="A91" s="220">
        <v>2010902</v>
      </c>
      <c r="B91" s="227" t="s">
        <v>163</v>
      </c>
      <c r="C91" s="228"/>
      <c r="D91" s="228"/>
      <c r="E91" s="223"/>
    </row>
    <row r="92" spans="1:5">
      <c r="A92" s="220">
        <v>2010903</v>
      </c>
      <c r="B92" s="227" t="s">
        <v>164</v>
      </c>
      <c r="C92" s="228"/>
      <c r="D92" s="228"/>
      <c r="E92" s="223"/>
    </row>
    <row r="93" spans="1:5">
      <c r="A93" s="220">
        <v>2010905</v>
      </c>
      <c r="B93" s="224" t="s">
        <v>214</v>
      </c>
      <c r="C93" s="228"/>
      <c r="D93" s="228"/>
      <c r="E93" s="223"/>
    </row>
    <row r="94" spans="1:5">
      <c r="A94" s="220">
        <v>2010907</v>
      </c>
      <c r="B94" s="224" t="s">
        <v>215</v>
      </c>
      <c r="C94" s="228"/>
      <c r="D94" s="228"/>
      <c r="E94" s="223"/>
    </row>
    <row r="95" spans="1:5">
      <c r="A95" s="220">
        <v>2010908</v>
      </c>
      <c r="B95" s="224" t="s">
        <v>203</v>
      </c>
      <c r="C95" s="228"/>
      <c r="D95" s="228"/>
      <c r="E95" s="223"/>
    </row>
    <row r="96" spans="1:5">
      <c r="A96" s="220">
        <v>2010909</v>
      </c>
      <c r="B96" s="224" t="s">
        <v>216</v>
      </c>
      <c r="C96" s="228"/>
      <c r="D96" s="228"/>
      <c r="E96" s="223"/>
    </row>
    <row r="97" spans="1:5">
      <c r="A97" s="220">
        <v>2010910</v>
      </c>
      <c r="B97" s="224" t="s">
        <v>217</v>
      </c>
      <c r="C97" s="228"/>
      <c r="D97" s="228"/>
      <c r="E97" s="223"/>
    </row>
    <row r="98" spans="1:5">
      <c r="A98" s="220">
        <v>2010911</v>
      </c>
      <c r="B98" s="224" t="s">
        <v>218</v>
      </c>
      <c r="C98" s="228"/>
      <c r="D98" s="228"/>
      <c r="E98" s="223"/>
    </row>
    <row r="99" spans="1:5">
      <c r="A99" s="220">
        <v>2010912</v>
      </c>
      <c r="B99" s="224" t="s">
        <v>219</v>
      </c>
      <c r="C99" s="228"/>
      <c r="D99" s="228"/>
      <c r="E99" s="223"/>
    </row>
    <row r="100" spans="1:5">
      <c r="A100" s="220">
        <v>2010950</v>
      </c>
      <c r="B100" s="227" t="s">
        <v>171</v>
      </c>
      <c r="C100" s="228"/>
      <c r="D100" s="228"/>
      <c r="E100" s="223"/>
    </row>
    <row r="101" spans="1:5">
      <c r="A101" s="220">
        <v>2010999</v>
      </c>
      <c r="B101" s="227" t="s">
        <v>220</v>
      </c>
      <c r="C101" s="228"/>
      <c r="D101" s="228"/>
      <c r="E101" s="223"/>
    </row>
    <row r="102" spans="1:5">
      <c r="A102" s="220">
        <v>20111</v>
      </c>
      <c r="B102" s="221" t="s">
        <v>221</v>
      </c>
      <c r="C102" s="222">
        <f>SUM(C103:C110)</f>
        <v>940</v>
      </c>
      <c r="D102" s="222">
        <f>SUM(D103:D110)</f>
        <v>1605</v>
      </c>
      <c r="E102" s="223">
        <f>C102/D102</f>
        <v>0.586</v>
      </c>
    </row>
    <row r="103" spans="1:5">
      <c r="A103" s="220">
        <v>2011101</v>
      </c>
      <c r="B103" s="224" t="s">
        <v>162</v>
      </c>
      <c r="C103" s="225">
        <v>895</v>
      </c>
      <c r="D103" s="226">
        <v>1031</v>
      </c>
      <c r="E103" s="223">
        <f>C103/D103</f>
        <v>0.868</v>
      </c>
    </row>
    <row r="104" spans="1:5">
      <c r="A104" s="220">
        <v>2011102</v>
      </c>
      <c r="B104" s="224" t="s">
        <v>163</v>
      </c>
      <c r="C104" s="225">
        <v>0</v>
      </c>
      <c r="D104" s="226">
        <v>305</v>
      </c>
      <c r="E104" s="223">
        <f>C104/D104</f>
        <v>0</v>
      </c>
    </row>
    <row r="105" spans="1:5">
      <c r="A105" s="220">
        <v>2011103</v>
      </c>
      <c r="B105" s="224" t="s">
        <v>164</v>
      </c>
      <c r="C105" s="225">
        <v>0</v>
      </c>
      <c r="D105" s="226">
        <v>0</v>
      </c>
      <c r="E105" s="223"/>
    </row>
    <row r="106" spans="1:5">
      <c r="A106" s="220">
        <v>2011104</v>
      </c>
      <c r="B106" s="227" t="s">
        <v>222</v>
      </c>
      <c r="C106" s="225">
        <v>0</v>
      </c>
      <c r="D106" s="226">
        <v>0</v>
      </c>
      <c r="E106" s="223"/>
    </row>
    <row r="107" spans="1:5">
      <c r="A107" s="220">
        <v>2011105</v>
      </c>
      <c r="B107" s="227" t="s">
        <v>223</v>
      </c>
      <c r="C107" s="225">
        <v>0</v>
      </c>
      <c r="D107" s="226">
        <v>0</v>
      </c>
      <c r="E107" s="223"/>
    </row>
    <row r="108" spans="1:5">
      <c r="A108" s="220">
        <v>2011106</v>
      </c>
      <c r="B108" s="227" t="s">
        <v>224</v>
      </c>
      <c r="C108" s="225">
        <v>0</v>
      </c>
      <c r="D108" s="226">
        <v>0</v>
      </c>
      <c r="E108" s="223"/>
    </row>
    <row r="109" spans="1:5">
      <c r="A109" s="220">
        <v>2011150</v>
      </c>
      <c r="B109" s="224" t="s">
        <v>171</v>
      </c>
      <c r="C109" s="225">
        <v>45</v>
      </c>
      <c r="D109" s="226">
        <v>269</v>
      </c>
      <c r="E109" s="223">
        <f>C109/D109</f>
        <v>0.167</v>
      </c>
    </row>
    <row r="110" spans="1:5">
      <c r="A110" s="220">
        <v>2011199</v>
      </c>
      <c r="B110" s="224" t="s">
        <v>225</v>
      </c>
      <c r="C110" s="225">
        <v>0</v>
      </c>
      <c r="D110" s="226">
        <v>0</v>
      </c>
      <c r="E110" s="223"/>
    </row>
    <row r="111" spans="1:5">
      <c r="A111" s="220">
        <v>20113</v>
      </c>
      <c r="B111" s="221" t="s">
        <v>226</v>
      </c>
      <c r="C111" s="222">
        <f>SUM(C112:C121)</f>
        <v>1292</v>
      </c>
      <c r="D111" s="222">
        <f>SUM(D112:D121)</f>
        <v>3257</v>
      </c>
      <c r="E111" s="223">
        <f>C111/D111</f>
        <v>0.397</v>
      </c>
    </row>
    <row r="112" spans="1:5">
      <c r="A112" s="220">
        <v>2011301</v>
      </c>
      <c r="B112" s="224" t="s">
        <v>162</v>
      </c>
      <c r="C112" s="225">
        <v>477</v>
      </c>
      <c r="D112" s="226">
        <v>153</v>
      </c>
      <c r="E112" s="223">
        <f>C112/D112</f>
        <v>3.118</v>
      </c>
    </row>
    <row r="113" spans="1:5">
      <c r="A113" s="220">
        <v>2011302</v>
      </c>
      <c r="B113" s="224" t="s">
        <v>163</v>
      </c>
      <c r="C113" s="225">
        <v>0</v>
      </c>
      <c r="D113" s="226">
        <v>0</v>
      </c>
      <c r="E113" s="223"/>
    </row>
    <row r="114" spans="1:5">
      <c r="A114" s="220">
        <v>2011303</v>
      </c>
      <c r="B114" s="224" t="s">
        <v>164</v>
      </c>
      <c r="C114" s="225">
        <v>0</v>
      </c>
      <c r="D114" s="226">
        <v>0</v>
      </c>
      <c r="E114" s="223"/>
    </row>
    <row r="115" spans="1:5">
      <c r="A115" s="220">
        <v>2011304</v>
      </c>
      <c r="B115" s="227" t="s">
        <v>227</v>
      </c>
      <c r="C115" s="225">
        <v>0</v>
      </c>
      <c r="D115" s="226">
        <v>0</v>
      </c>
      <c r="E115" s="223"/>
    </row>
    <row r="116" spans="1:5">
      <c r="A116" s="220">
        <v>2011305</v>
      </c>
      <c r="B116" s="227" t="s">
        <v>228</v>
      </c>
      <c r="C116" s="225">
        <v>0</v>
      </c>
      <c r="D116" s="226">
        <v>0</v>
      </c>
      <c r="E116" s="223"/>
    </row>
    <row r="117" spans="1:5">
      <c r="A117" s="220">
        <v>2011306</v>
      </c>
      <c r="B117" s="227" t="s">
        <v>229</v>
      </c>
      <c r="C117" s="225">
        <v>0</v>
      </c>
      <c r="D117" s="226">
        <v>0</v>
      </c>
      <c r="E117" s="223"/>
    </row>
    <row r="118" spans="1:5">
      <c r="A118" s="220">
        <v>2011307</v>
      </c>
      <c r="B118" s="224" t="s">
        <v>230</v>
      </c>
      <c r="C118" s="225">
        <v>0</v>
      </c>
      <c r="D118" s="226">
        <v>0</v>
      </c>
      <c r="E118" s="223"/>
    </row>
    <row r="119" spans="1:5">
      <c r="A119" s="220">
        <v>2011308</v>
      </c>
      <c r="B119" s="224" t="s">
        <v>231</v>
      </c>
      <c r="C119" s="225">
        <v>0</v>
      </c>
      <c r="D119" s="226">
        <v>7</v>
      </c>
      <c r="E119" s="223">
        <f>C119/D119</f>
        <v>0</v>
      </c>
    </row>
    <row r="120" spans="1:5">
      <c r="A120" s="220">
        <v>2011350</v>
      </c>
      <c r="B120" s="224" t="s">
        <v>171</v>
      </c>
      <c r="C120" s="225">
        <v>550</v>
      </c>
      <c r="D120" s="226">
        <v>123</v>
      </c>
      <c r="E120" s="223">
        <f>C120/D120</f>
        <v>4.472</v>
      </c>
    </row>
    <row r="121" spans="1:5">
      <c r="A121" s="220">
        <v>2011399</v>
      </c>
      <c r="B121" s="227" t="s">
        <v>232</v>
      </c>
      <c r="C121" s="225">
        <v>265</v>
      </c>
      <c r="D121" s="226">
        <v>2974</v>
      </c>
      <c r="E121" s="223">
        <f>C121/D121</f>
        <v>0.089</v>
      </c>
    </row>
    <row r="122" spans="1:5">
      <c r="A122" s="220">
        <v>20114</v>
      </c>
      <c r="B122" s="227" t="s">
        <v>233</v>
      </c>
      <c r="C122" s="222">
        <f>SUM(C123:C133)</f>
        <v>0</v>
      </c>
      <c r="D122" s="222">
        <f>SUM(D123:D133)</f>
        <v>0</v>
      </c>
      <c r="E122" s="223"/>
    </row>
    <row r="123" spans="1:5">
      <c r="A123" s="220">
        <v>2011401</v>
      </c>
      <c r="B123" s="227" t="s">
        <v>162</v>
      </c>
      <c r="C123" s="228"/>
      <c r="D123" s="228"/>
      <c r="E123" s="223"/>
    </row>
    <row r="124" spans="1:5">
      <c r="A124" s="220">
        <v>2011402</v>
      </c>
      <c r="B124" s="221" t="s">
        <v>163</v>
      </c>
      <c r="C124" s="228"/>
      <c r="D124" s="228"/>
      <c r="E124" s="223"/>
    </row>
    <row r="125" spans="1:5">
      <c r="A125" s="220">
        <v>2011403</v>
      </c>
      <c r="B125" s="224" t="s">
        <v>164</v>
      </c>
      <c r="C125" s="228"/>
      <c r="D125" s="228"/>
      <c r="E125" s="223"/>
    </row>
    <row r="126" spans="1:5">
      <c r="A126" s="220">
        <v>2011404</v>
      </c>
      <c r="B126" s="224" t="s">
        <v>234</v>
      </c>
      <c r="C126" s="228"/>
      <c r="D126" s="228"/>
      <c r="E126" s="223"/>
    </row>
    <row r="127" spans="1:5">
      <c r="A127" s="220">
        <v>2011405</v>
      </c>
      <c r="B127" s="224" t="s">
        <v>235</v>
      </c>
      <c r="C127" s="228"/>
      <c r="D127" s="228"/>
      <c r="E127" s="223"/>
    </row>
    <row r="128" spans="1:5">
      <c r="A128" s="220">
        <v>2011408</v>
      </c>
      <c r="B128" s="227" t="s">
        <v>236</v>
      </c>
      <c r="C128" s="228"/>
      <c r="D128" s="228"/>
      <c r="E128" s="223"/>
    </row>
    <row r="129" spans="1:5">
      <c r="A129" s="220">
        <v>2011409</v>
      </c>
      <c r="B129" s="224" t="s">
        <v>237</v>
      </c>
      <c r="C129" s="228"/>
      <c r="D129" s="228"/>
      <c r="E129" s="223"/>
    </row>
    <row r="130" spans="1:5">
      <c r="A130" s="220">
        <v>2011410</v>
      </c>
      <c r="B130" s="224" t="s">
        <v>238</v>
      </c>
      <c r="C130" s="228"/>
      <c r="D130" s="228"/>
      <c r="E130" s="223"/>
    </row>
    <row r="131" spans="1:5">
      <c r="A131" s="220">
        <v>2011411</v>
      </c>
      <c r="B131" s="224" t="s">
        <v>239</v>
      </c>
      <c r="C131" s="228"/>
      <c r="D131" s="228"/>
      <c r="E131" s="223"/>
    </row>
    <row r="132" spans="1:5">
      <c r="A132" s="220">
        <v>2011450</v>
      </c>
      <c r="B132" s="224" t="s">
        <v>171</v>
      </c>
      <c r="C132" s="228"/>
      <c r="D132" s="228"/>
      <c r="E132" s="223"/>
    </row>
    <row r="133" spans="1:5">
      <c r="A133" s="220">
        <v>2011499</v>
      </c>
      <c r="B133" s="224" t="s">
        <v>240</v>
      </c>
      <c r="C133" s="225">
        <v>0</v>
      </c>
      <c r="D133" s="228"/>
      <c r="E133" s="223"/>
    </row>
    <row r="134" spans="1:5">
      <c r="A134" s="220">
        <v>20123</v>
      </c>
      <c r="B134" s="224" t="s">
        <v>241</v>
      </c>
      <c r="C134" s="222">
        <f>SUM(C135:C140)</f>
        <v>90</v>
      </c>
      <c r="D134" s="222">
        <f>SUM(D135:D140)</f>
        <v>5</v>
      </c>
      <c r="E134" s="223">
        <f>C134/D134</f>
        <v>18</v>
      </c>
    </row>
    <row r="135" spans="1:5">
      <c r="A135" s="220">
        <v>2012301</v>
      </c>
      <c r="B135" s="224" t="s">
        <v>162</v>
      </c>
      <c r="C135" s="225">
        <v>81</v>
      </c>
      <c r="D135" s="226"/>
      <c r="E135" s="223"/>
    </row>
    <row r="136" spans="1:5">
      <c r="A136" s="220">
        <v>2012302</v>
      </c>
      <c r="B136" s="224" t="s">
        <v>163</v>
      </c>
      <c r="C136" s="225"/>
      <c r="D136" s="226"/>
      <c r="E136" s="223"/>
    </row>
    <row r="137" spans="1:5">
      <c r="A137" s="220">
        <v>2012303</v>
      </c>
      <c r="B137" s="227" t="s">
        <v>164</v>
      </c>
      <c r="C137" s="225"/>
      <c r="D137" s="226"/>
      <c r="E137" s="223"/>
    </row>
    <row r="138" spans="1:5">
      <c r="A138" s="220">
        <v>2012304</v>
      </c>
      <c r="B138" s="227" t="s">
        <v>242</v>
      </c>
      <c r="C138" s="225">
        <v>9</v>
      </c>
      <c r="D138" s="226">
        <v>5</v>
      </c>
      <c r="E138" s="223">
        <f>C138/D138</f>
        <v>1.8</v>
      </c>
    </row>
    <row r="139" spans="1:5">
      <c r="A139" s="220">
        <v>2012350</v>
      </c>
      <c r="B139" s="227" t="s">
        <v>171</v>
      </c>
      <c r="C139" s="225"/>
      <c r="D139" s="226"/>
      <c r="E139" s="223"/>
    </row>
    <row r="140" spans="1:5">
      <c r="A140" s="220">
        <v>2012399</v>
      </c>
      <c r="B140" s="221" t="s">
        <v>243</v>
      </c>
      <c r="C140" s="225"/>
      <c r="D140" s="226"/>
      <c r="E140" s="223"/>
    </row>
    <row r="141" spans="1:5">
      <c r="A141" s="220">
        <v>20125</v>
      </c>
      <c r="B141" s="224" t="s">
        <v>244</v>
      </c>
      <c r="C141" s="222">
        <f>SUM(C142:C148)</f>
        <v>235</v>
      </c>
      <c r="D141" s="222">
        <f>SUM(D142:D148)</f>
        <v>19</v>
      </c>
      <c r="E141" s="223">
        <f>C141/D141</f>
        <v>12.368</v>
      </c>
    </row>
    <row r="142" spans="1:5">
      <c r="A142" s="220">
        <v>2012501</v>
      </c>
      <c r="B142" s="224" t="s">
        <v>162</v>
      </c>
      <c r="C142" s="225">
        <v>110</v>
      </c>
      <c r="D142" s="226"/>
      <c r="E142" s="223"/>
    </row>
    <row r="143" spans="1:5">
      <c r="A143" s="220">
        <v>2012502</v>
      </c>
      <c r="B143" s="227" t="s">
        <v>163</v>
      </c>
      <c r="C143" s="225"/>
      <c r="D143" s="226"/>
      <c r="E143" s="223"/>
    </row>
    <row r="144" spans="1:5">
      <c r="A144" s="220">
        <v>2012503</v>
      </c>
      <c r="B144" s="227" t="s">
        <v>164</v>
      </c>
      <c r="C144" s="225"/>
      <c r="D144" s="226"/>
      <c r="E144" s="223"/>
    </row>
    <row r="145" spans="1:5">
      <c r="A145" s="220">
        <v>2012504</v>
      </c>
      <c r="B145" s="227" t="s">
        <v>245</v>
      </c>
      <c r="C145" s="225"/>
      <c r="D145" s="226"/>
      <c r="E145" s="223"/>
    </row>
    <row r="146" spans="1:5">
      <c r="A146" s="220">
        <v>2012505</v>
      </c>
      <c r="B146" s="221" t="s">
        <v>246</v>
      </c>
      <c r="C146" s="225">
        <v>125</v>
      </c>
      <c r="D146" s="226">
        <v>19</v>
      </c>
      <c r="E146" s="223">
        <f>C146/D146</f>
        <v>6.579</v>
      </c>
    </row>
    <row r="147" spans="1:5">
      <c r="A147" s="220">
        <v>2012550</v>
      </c>
      <c r="B147" s="224" t="s">
        <v>171</v>
      </c>
      <c r="C147" s="225"/>
      <c r="D147" s="226"/>
      <c r="E147" s="223"/>
    </row>
    <row r="148" spans="1:5">
      <c r="A148" s="220">
        <v>2012599</v>
      </c>
      <c r="B148" s="224" t="s">
        <v>247</v>
      </c>
      <c r="C148" s="225"/>
      <c r="D148" s="226"/>
      <c r="E148" s="223"/>
    </row>
    <row r="149" spans="1:5">
      <c r="A149" s="220">
        <v>20126</v>
      </c>
      <c r="B149" s="227" t="s">
        <v>248</v>
      </c>
      <c r="C149" s="222">
        <f>SUM(C150:C154)</f>
        <v>155</v>
      </c>
      <c r="D149" s="222">
        <f>SUM(D150:D154)</f>
        <v>1198</v>
      </c>
      <c r="E149" s="223">
        <f>C149/D149</f>
        <v>0.129</v>
      </c>
    </row>
    <row r="150" spans="1:5">
      <c r="A150" s="220">
        <v>2012601</v>
      </c>
      <c r="B150" s="227" t="s">
        <v>162</v>
      </c>
      <c r="C150" s="225">
        <v>0</v>
      </c>
      <c r="D150" s="226">
        <v>68</v>
      </c>
      <c r="E150" s="223">
        <f>C150/D150</f>
        <v>0</v>
      </c>
    </row>
    <row r="151" spans="1:5">
      <c r="A151" s="220">
        <v>2012602</v>
      </c>
      <c r="B151" s="227" t="s">
        <v>163</v>
      </c>
      <c r="C151" s="225">
        <v>0</v>
      </c>
      <c r="D151" s="226">
        <v>0</v>
      </c>
      <c r="E151" s="223"/>
    </row>
    <row r="152" spans="1:5">
      <c r="A152" s="220">
        <v>2012603</v>
      </c>
      <c r="B152" s="224" t="s">
        <v>164</v>
      </c>
      <c r="C152" s="225"/>
      <c r="D152" s="226">
        <v>0</v>
      </c>
      <c r="E152" s="223"/>
    </row>
    <row r="153" spans="1:5">
      <c r="A153" s="220">
        <v>2012604</v>
      </c>
      <c r="B153" s="224" t="s">
        <v>249</v>
      </c>
      <c r="C153" s="225">
        <v>155</v>
      </c>
      <c r="D153" s="226">
        <v>1130</v>
      </c>
      <c r="E153" s="223">
        <f>C153/D153</f>
        <v>0.137</v>
      </c>
    </row>
    <row r="154" spans="1:5">
      <c r="A154" s="220">
        <v>2012699</v>
      </c>
      <c r="B154" s="224" t="s">
        <v>250</v>
      </c>
      <c r="C154" s="225"/>
      <c r="D154" s="226"/>
      <c r="E154" s="223"/>
    </row>
    <row r="155" spans="1:5">
      <c r="A155" s="220">
        <v>20128</v>
      </c>
      <c r="B155" s="227" t="s">
        <v>251</v>
      </c>
      <c r="C155" s="222">
        <f>SUM(C156:C161)</f>
        <v>89</v>
      </c>
      <c r="D155" s="222">
        <f>SUM(D156:D161)</f>
        <v>94</v>
      </c>
      <c r="E155" s="223">
        <f>C155/D155</f>
        <v>0.947</v>
      </c>
    </row>
    <row r="156" spans="1:5">
      <c r="A156" s="220">
        <v>2012801</v>
      </c>
      <c r="B156" s="227" t="s">
        <v>162</v>
      </c>
      <c r="C156" s="225">
        <v>86</v>
      </c>
      <c r="D156" s="226">
        <v>89</v>
      </c>
      <c r="E156" s="223">
        <f>C156/D156</f>
        <v>0.966</v>
      </c>
    </row>
    <row r="157" spans="1:5">
      <c r="A157" s="220">
        <v>2012802</v>
      </c>
      <c r="B157" s="227" t="s">
        <v>163</v>
      </c>
      <c r="C157" s="225"/>
      <c r="D157" s="226">
        <v>0</v>
      </c>
      <c r="E157" s="223"/>
    </row>
    <row r="158" spans="1:5">
      <c r="A158" s="220">
        <v>2012803</v>
      </c>
      <c r="B158" s="221" t="s">
        <v>164</v>
      </c>
      <c r="C158" s="225"/>
      <c r="D158" s="226">
        <v>0</v>
      </c>
      <c r="E158" s="223"/>
    </row>
    <row r="159" spans="1:5">
      <c r="A159" s="220">
        <v>2012804</v>
      </c>
      <c r="B159" s="224" t="s">
        <v>176</v>
      </c>
      <c r="C159" s="225"/>
      <c r="D159" s="226">
        <v>0</v>
      </c>
      <c r="E159" s="223"/>
    </row>
    <row r="160" spans="1:5">
      <c r="A160" s="220">
        <v>2012850</v>
      </c>
      <c r="B160" s="224" t="s">
        <v>171</v>
      </c>
      <c r="C160" s="225"/>
      <c r="D160" s="226">
        <v>0</v>
      </c>
      <c r="E160" s="223"/>
    </row>
    <row r="161" spans="1:5">
      <c r="A161" s="220">
        <v>2012899</v>
      </c>
      <c r="B161" s="224" t="s">
        <v>252</v>
      </c>
      <c r="C161" s="225">
        <v>3</v>
      </c>
      <c r="D161" s="226">
        <v>5</v>
      </c>
      <c r="E161" s="223">
        <f>C161/D161</f>
        <v>0.6</v>
      </c>
    </row>
    <row r="162" spans="1:5">
      <c r="A162" s="220">
        <v>20129</v>
      </c>
      <c r="B162" s="227" t="s">
        <v>253</v>
      </c>
      <c r="C162" s="222">
        <f>SUM(C163:C168)</f>
        <v>488</v>
      </c>
      <c r="D162" s="222">
        <f>SUM(D163:D168)</f>
        <v>699</v>
      </c>
      <c r="E162" s="223">
        <f>C162/D162</f>
        <v>0.698</v>
      </c>
    </row>
    <row r="163" spans="1:5">
      <c r="A163" s="220">
        <v>2012901</v>
      </c>
      <c r="B163" s="227" t="s">
        <v>162</v>
      </c>
      <c r="C163" s="225">
        <v>352</v>
      </c>
      <c r="D163" s="226">
        <v>390</v>
      </c>
      <c r="E163" s="223">
        <f>C163/D163</f>
        <v>0.903</v>
      </c>
    </row>
    <row r="164" spans="1:5">
      <c r="A164" s="220">
        <v>2012902</v>
      </c>
      <c r="B164" s="227" t="s">
        <v>163</v>
      </c>
      <c r="C164" s="225">
        <v>0</v>
      </c>
      <c r="D164" s="226">
        <v>0</v>
      </c>
      <c r="E164" s="223"/>
    </row>
    <row r="165" spans="1:5">
      <c r="A165" s="220">
        <v>2012903</v>
      </c>
      <c r="B165" s="224" t="s">
        <v>164</v>
      </c>
      <c r="C165" s="225"/>
      <c r="D165" s="226">
        <v>0</v>
      </c>
      <c r="E165" s="223"/>
    </row>
    <row r="166" spans="1:5">
      <c r="A166" s="220">
        <v>2012906</v>
      </c>
      <c r="B166" s="224" t="s">
        <v>254</v>
      </c>
      <c r="C166" s="225">
        <v>0</v>
      </c>
      <c r="D166" s="226">
        <v>0</v>
      </c>
      <c r="E166" s="223"/>
    </row>
    <row r="167" spans="1:5">
      <c r="A167" s="220">
        <v>2012950</v>
      </c>
      <c r="B167" s="227" t="s">
        <v>171</v>
      </c>
      <c r="C167" s="225">
        <v>11</v>
      </c>
      <c r="D167" s="226">
        <v>82</v>
      </c>
      <c r="E167" s="223">
        <f>C167/D167</f>
        <v>0.134</v>
      </c>
    </row>
    <row r="168" spans="1:5">
      <c r="A168" s="220">
        <v>2012999</v>
      </c>
      <c r="B168" s="227" t="s">
        <v>255</v>
      </c>
      <c r="C168" s="225">
        <v>125</v>
      </c>
      <c r="D168" s="226">
        <v>227</v>
      </c>
      <c r="E168" s="223">
        <f>C168/D168</f>
        <v>0.551</v>
      </c>
    </row>
    <row r="169" spans="1:5">
      <c r="A169" s="220">
        <v>20131</v>
      </c>
      <c r="B169" s="227" t="s">
        <v>256</v>
      </c>
      <c r="C169" s="222">
        <f>SUM(C170:C175)</f>
        <v>3515</v>
      </c>
      <c r="D169" s="222">
        <f>SUM(D170:D175)</f>
        <v>4637</v>
      </c>
      <c r="E169" s="223">
        <f>C169/D169</f>
        <v>0.758</v>
      </c>
    </row>
    <row r="170" spans="1:5">
      <c r="A170" s="220">
        <v>2013101</v>
      </c>
      <c r="B170" s="227" t="s">
        <v>162</v>
      </c>
      <c r="C170" s="225">
        <v>3326</v>
      </c>
      <c r="D170" s="226">
        <v>2829</v>
      </c>
      <c r="E170" s="223">
        <f>C170/D170</f>
        <v>1.176</v>
      </c>
    </row>
    <row r="171" spans="1:5">
      <c r="A171" s="220">
        <v>2013102</v>
      </c>
      <c r="B171" s="224" t="s">
        <v>163</v>
      </c>
      <c r="C171" s="225">
        <v>16</v>
      </c>
      <c r="D171" s="226">
        <v>109</v>
      </c>
      <c r="E171" s="223">
        <f>C171/D171</f>
        <v>0.147</v>
      </c>
    </row>
    <row r="172" spans="1:5">
      <c r="A172" s="220">
        <v>2013103</v>
      </c>
      <c r="B172" s="224" t="s">
        <v>164</v>
      </c>
      <c r="C172" s="225">
        <v>5</v>
      </c>
      <c r="D172" s="226">
        <v>0</v>
      </c>
      <c r="E172" s="223"/>
    </row>
    <row r="173" spans="1:5">
      <c r="A173" s="220">
        <v>2013105</v>
      </c>
      <c r="B173" s="224" t="s">
        <v>257</v>
      </c>
      <c r="C173" s="225">
        <v>38</v>
      </c>
      <c r="D173" s="226">
        <v>963</v>
      </c>
      <c r="E173" s="223">
        <f>C173/D173</f>
        <v>0.039</v>
      </c>
    </row>
    <row r="174" spans="1:5">
      <c r="A174" s="220">
        <v>2013150</v>
      </c>
      <c r="B174" s="227" t="s">
        <v>171</v>
      </c>
      <c r="C174" s="225">
        <v>126</v>
      </c>
      <c r="D174" s="226">
        <v>539</v>
      </c>
      <c r="E174" s="223">
        <f>C174/D174</f>
        <v>0.234</v>
      </c>
    </row>
    <row r="175" spans="1:5">
      <c r="A175" s="220">
        <v>2013199</v>
      </c>
      <c r="B175" s="227" t="s">
        <v>258</v>
      </c>
      <c r="C175" s="225">
        <v>4</v>
      </c>
      <c r="D175" s="226">
        <v>197</v>
      </c>
      <c r="E175" s="223">
        <f>C175/D175</f>
        <v>0.02</v>
      </c>
    </row>
    <row r="176" spans="1:5">
      <c r="A176" s="220">
        <v>20132</v>
      </c>
      <c r="B176" s="227" t="s">
        <v>259</v>
      </c>
      <c r="C176" s="222">
        <f>SUM(C177:C182)</f>
        <v>869</v>
      </c>
      <c r="D176" s="222">
        <f>SUM(D177:D182)</f>
        <v>1622</v>
      </c>
      <c r="E176" s="223">
        <f>C176/D176</f>
        <v>0.536</v>
      </c>
    </row>
    <row r="177" spans="1:5">
      <c r="A177" s="220">
        <v>2013201</v>
      </c>
      <c r="B177" s="224" t="s">
        <v>162</v>
      </c>
      <c r="C177" s="225">
        <v>308</v>
      </c>
      <c r="D177" s="226">
        <v>557</v>
      </c>
      <c r="E177" s="223">
        <f>C177/D177</f>
        <v>0.553</v>
      </c>
    </row>
    <row r="178" spans="1:5">
      <c r="A178" s="220">
        <v>2013202</v>
      </c>
      <c r="B178" s="224" t="s">
        <v>163</v>
      </c>
      <c r="C178" s="225">
        <v>0</v>
      </c>
      <c r="D178" s="226">
        <v>0</v>
      </c>
      <c r="E178" s="223"/>
    </row>
    <row r="179" spans="1:5">
      <c r="A179" s="220">
        <v>2013203</v>
      </c>
      <c r="B179" s="224" t="s">
        <v>164</v>
      </c>
      <c r="C179" s="225">
        <v>0</v>
      </c>
      <c r="D179" s="226">
        <v>0</v>
      </c>
      <c r="E179" s="223"/>
    </row>
    <row r="180" spans="1:5">
      <c r="A180" s="220">
        <v>2013204</v>
      </c>
      <c r="B180" s="224" t="s">
        <v>260</v>
      </c>
      <c r="C180" s="225">
        <v>462</v>
      </c>
      <c r="D180" s="226">
        <v>0</v>
      </c>
      <c r="E180" s="223"/>
    </row>
    <row r="181" spans="1:5">
      <c r="A181" s="220">
        <v>2013250</v>
      </c>
      <c r="B181" s="224" t="s">
        <v>171</v>
      </c>
      <c r="C181" s="225">
        <v>43</v>
      </c>
      <c r="D181" s="226">
        <v>77</v>
      </c>
      <c r="E181" s="223">
        <f>C181/D181</f>
        <v>0.558</v>
      </c>
    </row>
    <row r="182" spans="1:5">
      <c r="A182" s="220">
        <v>2013299</v>
      </c>
      <c r="B182" s="227" t="s">
        <v>261</v>
      </c>
      <c r="C182" s="225">
        <v>56</v>
      </c>
      <c r="D182" s="226">
        <v>988</v>
      </c>
      <c r="E182" s="223">
        <f>C182/D182</f>
        <v>0.057</v>
      </c>
    </row>
    <row r="183" spans="1:5">
      <c r="A183" s="220">
        <v>20133</v>
      </c>
      <c r="B183" s="227" t="s">
        <v>262</v>
      </c>
      <c r="C183" s="222">
        <f>SUM(C184:C189)</f>
        <v>597</v>
      </c>
      <c r="D183" s="222">
        <f>SUM(D184:D189)</f>
        <v>1134</v>
      </c>
      <c r="E183" s="223">
        <f>C183/D183</f>
        <v>0.526</v>
      </c>
    </row>
    <row r="184" spans="1:5">
      <c r="A184" s="220">
        <v>2013301</v>
      </c>
      <c r="B184" s="221" t="s">
        <v>162</v>
      </c>
      <c r="C184" s="225">
        <v>512</v>
      </c>
      <c r="D184" s="226">
        <v>548</v>
      </c>
      <c r="E184" s="223">
        <f>C184/D184</f>
        <v>0.934</v>
      </c>
    </row>
    <row r="185" spans="1:5">
      <c r="A185" s="220">
        <v>2013302</v>
      </c>
      <c r="B185" s="224" t="s">
        <v>163</v>
      </c>
      <c r="C185" s="225">
        <v>0</v>
      </c>
      <c r="D185" s="226">
        <v>518</v>
      </c>
      <c r="E185" s="223">
        <f>C185/D185</f>
        <v>0</v>
      </c>
    </row>
    <row r="186" spans="1:5">
      <c r="A186" s="220">
        <v>2013303</v>
      </c>
      <c r="B186" s="224" t="s">
        <v>164</v>
      </c>
      <c r="C186" s="225"/>
      <c r="D186" s="226">
        <v>0</v>
      </c>
      <c r="E186" s="223"/>
    </row>
    <row r="187" spans="1:5">
      <c r="A187" s="220">
        <v>2013304</v>
      </c>
      <c r="B187" s="224" t="s">
        <v>263</v>
      </c>
      <c r="C187" s="225"/>
      <c r="D187" s="226">
        <v>0</v>
      </c>
      <c r="E187" s="223"/>
    </row>
    <row r="188" spans="1:5">
      <c r="A188" s="220">
        <v>2013350</v>
      </c>
      <c r="B188" s="224" t="s">
        <v>171</v>
      </c>
      <c r="C188" s="225">
        <v>30</v>
      </c>
      <c r="D188" s="226">
        <v>68</v>
      </c>
      <c r="E188" s="223">
        <f>C188/D188</f>
        <v>0.441</v>
      </c>
    </row>
    <row r="189" spans="1:5">
      <c r="A189" s="220">
        <v>2013399</v>
      </c>
      <c r="B189" s="227" t="s">
        <v>264</v>
      </c>
      <c r="C189" s="225">
        <v>55</v>
      </c>
      <c r="D189" s="226"/>
      <c r="E189" s="223"/>
    </row>
    <row r="190" spans="1:5">
      <c r="A190" s="220">
        <v>20134</v>
      </c>
      <c r="B190" s="227" t="s">
        <v>265</v>
      </c>
      <c r="C190" s="222">
        <f>SUM(C191:C197)</f>
        <v>234</v>
      </c>
      <c r="D190" s="222">
        <f>SUM(D191:D197)</f>
        <v>311</v>
      </c>
      <c r="E190" s="223">
        <f>C190/D190</f>
        <v>0.752</v>
      </c>
    </row>
    <row r="191" spans="1:5">
      <c r="A191" s="220">
        <v>2013401</v>
      </c>
      <c r="B191" s="227" t="s">
        <v>162</v>
      </c>
      <c r="C191" s="225">
        <v>142</v>
      </c>
      <c r="D191" s="226">
        <v>271</v>
      </c>
      <c r="E191" s="223">
        <f>C191/D191</f>
        <v>0.524</v>
      </c>
    </row>
    <row r="192" spans="1:5">
      <c r="A192" s="220">
        <v>2013402</v>
      </c>
      <c r="B192" s="224" t="s">
        <v>163</v>
      </c>
      <c r="C192" s="225">
        <v>0</v>
      </c>
      <c r="D192" s="226">
        <v>0</v>
      </c>
      <c r="E192" s="223"/>
    </row>
    <row r="193" spans="1:5">
      <c r="A193" s="220">
        <v>2013403</v>
      </c>
      <c r="B193" s="224" t="s">
        <v>164</v>
      </c>
      <c r="C193" s="225">
        <v>0</v>
      </c>
      <c r="D193" s="226">
        <v>0</v>
      </c>
      <c r="E193" s="223"/>
    </row>
    <row r="194" spans="1:5">
      <c r="A194" s="220">
        <v>2013404</v>
      </c>
      <c r="B194" s="224" t="s">
        <v>266</v>
      </c>
      <c r="C194" s="225">
        <v>66</v>
      </c>
      <c r="D194" s="226">
        <v>0</v>
      </c>
      <c r="E194" s="223"/>
    </row>
    <row r="195" spans="1:5">
      <c r="A195" s="220">
        <v>2013405</v>
      </c>
      <c r="B195" s="224" t="s">
        <v>267</v>
      </c>
      <c r="C195" s="225">
        <v>0</v>
      </c>
      <c r="D195" s="226">
        <v>6</v>
      </c>
      <c r="E195" s="223">
        <f>C195/D195</f>
        <v>0</v>
      </c>
    </row>
    <row r="196" spans="1:5">
      <c r="A196" s="220">
        <v>2013450</v>
      </c>
      <c r="B196" s="224" t="s">
        <v>171</v>
      </c>
      <c r="C196" s="225">
        <v>26</v>
      </c>
      <c r="D196" s="226">
        <v>34</v>
      </c>
      <c r="E196" s="223">
        <f>C196/D196</f>
        <v>0.765</v>
      </c>
    </row>
    <row r="197" spans="1:5">
      <c r="A197" s="220">
        <v>2013499</v>
      </c>
      <c r="B197" s="227" t="s">
        <v>268</v>
      </c>
      <c r="C197" s="225">
        <v>0</v>
      </c>
      <c r="D197" s="226"/>
      <c r="E197" s="223"/>
    </row>
    <row r="198" spans="1:5">
      <c r="A198" s="220">
        <v>20135</v>
      </c>
      <c r="B198" s="227" t="s">
        <v>269</v>
      </c>
      <c r="C198" s="222">
        <f>SUM(C199:C203)</f>
        <v>0</v>
      </c>
      <c r="D198" s="222">
        <f>SUM(D199:D203)</f>
        <v>0</v>
      </c>
      <c r="E198" s="223"/>
    </row>
    <row r="199" spans="1:5">
      <c r="A199" s="220">
        <v>2013501</v>
      </c>
      <c r="B199" s="227" t="s">
        <v>162</v>
      </c>
      <c r="C199" s="228"/>
      <c r="D199" s="228"/>
      <c r="E199" s="223"/>
    </row>
    <row r="200" spans="1:5">
      <c r="A200" s="220">
        <v>2013502</v>
      </c>
      <c r="B200" s="221" t="s">
        <v>163</v>
      </c>
      <c r="C200" s="228"/>
      <c r="D200" s="228"/>
      <c r="E200" s="223"/>
    </row>
    <row r="201" spans="1:5">
      <c r="A201" s="220">
        <v>2013503</v>
      </c>
      <c r="B201" s="224" t="s">
        <v>164</v>
      </c>
      <c r="C201" s="228"/>
      <c r="D201" s="228"/>
      <c r="E201" s="223"/>
    </row>
    <row r="202" spans="1:5">
      <c r="A202" s="220">
        <v>2013550</v>
      </c>
      <c r="B202" s="224" t="s">
        <v>171</v>
      </c>
      <c r="C202" s="228"/>
      <c r="D202" s="228"/>
      <c r="E202" s="223"/>
    </row>
    <row r="203" spans="1:5">
      <c r="A203" s="220">
        <v>2013599</v>
      </c>
      <c r="B203" s="224" t="s">
        <v>270</v>
      </c>
      <c r="C203" s="228"/>
      <c r="D203" s="228"/>
      <c r="E203" s="223"/>
    </row>
    <row r="204" spans="1:5">
      <c r="A204" s="220">
        <v>20136</v>
      </c>
      <c r="B204" s="227" t="s">
        <v>271</v>
      </c>
      <c r="C204" s="222">
        <f>SUM(C205:C209)</f>
        <v>85</v>
      </c>
      <c r="D204" s="222">
        <f>SUM(D205:D209)</f>
        <v>50</v>
      </c>
      <c r="E204" s="223">
        <f>C204/D204</f>
        <v>1.7</v>
      </c>
    </row>
    <row r="205" spans="1:5">
      <c r="A205" s="220">
        <v>2013601</v>
      </c>
      <c r="B205" s="227" t="s">
        <v>162</v>
      </c>
      <c r="C205" s="229"/>
      <c r="D205" s="228"/>
      <c r="E205" s="223"/>
    </row>
    <row r="206" spans="1:5">
      <c r="A206" s="220">
        <v>2013602</v>
      </c>
      <c r="B206" s="227" t="s">
        <v>163</v>
      </c>
      <c r="C206" s="229"/>
      <c r="D206" s="228"/>
      <c r="E206" s="223"/>
    </row>
    <row r="207" spans="1:5">
      <c r="A207" s="220">
        <v>2013603</v>
      </c>
      <c r="B207" s="224" t="s">
        <v>164</v>
      </c>
      <c r="C207" s="229"/>
      <c r="D207" s="228"/>
      <c r="E207" s="223"/>
    </row>
    <row r="208" spans="1:5">
      <c r="A208" s="220">
        <v>2013650</v>
      </c>
      <c r="B208" s="224" t="s">
        <v>171</v>
      </c>
      <c r="C208" s="229"/>
      <c r="D208" s="228"/>
      <c r="E208" s="223"/>
    </row>
    <row r="209" spans="1:5">
      <c r="A209" s="220">
        <v>2013699</v>
      </c>
      <c r="B209" s="224" t="s">
        <v>272</v>
      </c>
      <c r="C209" s="229">
        <v>85</v>
      </c>
      <c r="D209" s="226">
        <v>50</v>
      </c>
      <c r="E209" s="223">
        <f>C209/D209</f>
        <v>1.7</v>
      </c>
    </row>
    <row r="210" spans="1:5">
      <c r="A210" s="220">
        <v>20137</v>
      </c>
      <c r="B210" s="224" t="s">
        <v>273</v>
      </c>
      <c r="C210" s="222">
        <f>SUM(C211:C216)</f>
        <v>0</v>
      </c>
      <c r="D210" s="222">
        <f>SUM(D211:D216)</f>
        <v>0</v>
      </c>
      <c r="E210" s="223"/>
    </row>
    <row r="211" spans="1:5">
      <c r="A211" s="220">
        <v>2013701</v>
      </c>
      <c r="B211" s="224" t="s">
        <v>162</v>
      </c>
      <c r="C211" s="228"/>
      <c r="D211" s="228"/>
      <c r="E211" s="223"/>
    </row>
    <row r="212" spans="1:5">
      <c r="A212" s="220">
        <v>2013702</v>
      </c>
      <c r="B212" s="224" t="s">
        <v>163</v>
      </c>
      <c r="C212" s="228"/>
      <c r="D212" s="228"/>
      <c r="E212" s="223"/>
    </row>
    <row r="213" spans="1:5">
      <c r="A213" s="220">
        <v>2013703</v>
      </c>
      <c r="B213" s="224" t="s">
        <v>164</v>
      </c>
      <c r="C213" s="228"/>
      <c r="D213" s="228"/>
      <c r="E213" s="223"/>
    </row>
    <row r="214" spans="1:5">
      <c r="A214" s="220">
        <v>2013704</v>
      </c>
      <c r="B214" s="224" t="s">
        <v>274</v>
      </c>
      <c r="C214" s="228"/>
      <c r="D214" s="228"/>
      <c r="E214" s="223"/>
    </row>
    <row r="215" spans="1:5">
      <c r="A215" s="220">
        <v>2013750</v>
      </c>
      <c r="B215" s="224" t="s">
        <v>171</v>
      </c>
      <c r="C215" s="228"/>
      <c r="D215" s="228"/>
      <c r="E215" s="223"/>
    </row>
    <row r="216" spans="1:5">
      <c r="A216" s="220">
        <v>2013799</v>
      </c>
      <c r="B216" s="224" t="s">
        <v>275</v>
      </c>
      <c r="C216" s="228"/>
      <c r="D216" s="228"/>
      <c r="E216" s="223"/>
    </row>
    <row r="217" spans="1:5">
      <c r="A217" s="220">
        <v>20138</v>
      </c>
      <c r="B217" s="224" t="s">
        <v>276</v>
      </c>
      <c r="C217" s="222">
        <f>SUM(C218:C231)</f>
        <v>908</v>
      </c>
      <c r="D217" s="222">
        <f>SUM(D218:D231)</f>
        <v>2102</v>
      </c>
      <c r="E217" s="223">
        <f>C217/D217</f>
        <v>0.432</v>
      </c>
    </row>
    <row r="218" spans="1:5">
      <c r="A218" s="220">
        <v>2013801</v>
      </c>
      <c r="B218" s="224" t="s">
        <v>162</v>
      </c>
      <c r="C218" s="225">
        <v>30</v>
      </c>
      <c r="D218" s="226">
        <v>1447</v>
      </c>
      <c r="E218" s="223">
        <f>C218/D218</f>
        <v>0.021</v>
      </c>
    </row>
    <row r="219" spans="1:5">
      <c r="A219" s="220">
        <v>2013802</v>
      </c>
      <c r="B219" s="224" t="s">
        <v>163</v>
      </c>
      <c r="C219" s="225">
        <v>316</v>
      </c>
      <c r="D219" s="226">
        <v>9</v>
      </c>
      <c r="E219" s="223">
        <f>C219/D219</f>
        <v>35.111</v>
      </c>
    </row>
    <row r="220" spans="1:5">
      <c r="A220" s="220">
        <v>2013803</v>
      </c>
      <c r="B220" s="224" t="s">
        <v>164</v>
      </c>
      <c r="C220" s="225"/>
      <c r="D220" s="226">
        <v>0</v>
      </c>
      <c r="E220" s="223"/>
    </row>
    <row r="221" spans="1:5">
      <c r="A221" s="220">
        <v>2013804</v>
      </c>
      <c r="B221" s="224" t="s">
        <v>277</v>
      </c>
      <c r="C221" s="225"/>
      <c r="D221" s="226">
        <v>64</v>
      </c>
      <c r="E221" s="223">
        <f>C221/D221</f>
        <v>0</v>
      </c>
    </row>
    <row r="222" spans="1:5">
      <c r="A222" s="220">
        <v>2013805</v>
      </c>
      <c r="B222" s="224" t="s">
        <v>278</v>
      </c>
      <c r="C222" s="225"/>
      <c r="D222" s="226">
        <v>0</v>
      </c>
      <c r="E222" s="223"/>
    </row>
    <row r="223" spans="1:5">
      <c r="A223" s="220">
        <v>2013808</v>
      </c>
      <c r="B223" s="224" t="s">
        <v>203</v>
      </c>
      <c r="C223" s="225"/>
      <c r="D223" s="226">
        <v>0</v>
      </c>
      <c r="E223" s="223"/>
    </row>
    <row r="224" spans="1:5">
      <c r="A224" s="220">
        <v>2013810</v>
      </c>
      <c r="B224" s="224" t="s">
        <v>279</v>
      </c>
      <c r="C224" s="225"/>
      <c r="D224" s="226">
        <v>0</v>
      </c>
      <c r="E224" s="223"/>
    </row>
    <row r="225" spans="1:5">
      <c r="A225" s="220">
        <v>2013812</v>
      </c>
      <c r="B225" s="224" t="s">
        <v>280</v>
      </c>
      <c r="C225" s="225">
        <v>1</v>
      </c>
      <c r="D225" s="226">
        <v>0</v>
      </c>
      <c r="E225" s="223"/>
    </row>
    <row r="226" spans="1:5">
      <c r="A226" s="220">
        <v>2013813</v>
      </c>
      <c r="B226" s="224" t="s">
        <v>281</v>
      </c>
      <c r="C226" s="225"/>
      <c r="D226" s="226">
        <v>0</v>
      </c>
      <c r="E226" s="223"/>
    </row>
    <row r="227" spans="1:5">
      <c r="A227" s="220">
        <v>2013814</v>
      </c>
      <c r="B227" s="224" t="s">
        <v>282</v>
      </c>
      <c r="C227" s="225"/>
      <c r="D227" s="226">
        <v>0</v>
      </c>
      <c r="E227" s="223"/>
    </row>
    <row r="228" spans="1:5">
      <c r="A228" s="220">
        <v>2013815</v>
      </c>
      <c r="B228" s="224" t="s">
        <v>283</v>
      </c>
      <c r="C228" s="225"/>
      <c r="D228" s="226">
        <v>80</v>
      </c>
      <c r="E228" s="223">
        <f>C228/D228</f>
        <v>0</v>
      </c>
    </row>
    <row r="229" spans="1:5">
      <c r="A229" s="220">
        <v>2013816</v>
      </c>
      <c r="B229" s="224" t="s">
        <v>284</v>
      </c>
      <c r="C229" s="225"/>
      <c r="D229" s="226">
        <v>170</v>
      </c>
      <c r="E229" s="223">
        <f>C229/D229</f>
        <v>0</v>
      </c>
    </row>
    <row r="230" spans="1:5">
      <c r="A230" s="220">
        <v>2013850</v>
      </c>
      <c r="B230" s="224" t="s">
        <v>171</v>
      </c>
      <c r="C230" s="225"/>
      <c r="D230" s="226">
        <v>0</v>
      </c>
      <c r="E230" s="223"/>
    </row>
    <row r="231" spans="1:5">
      <c r="A231" s="220">
        <v>2013899</v>
      </c>
      <c r="B231" s="224" t="s">
        <v>285</v>
      </c>
      <c r="C231" s="225">
        <v>561</v>
      </c>
      <c r="D231" s="226">
        <v>332</v>
      </c>
      <c r="E231" s="223">
        <f>C231/D231</f>
        <v>1.69</v>
      </c>
    </row>
    <row r="232" spans="1:5">
      <c r="A232" s="220">
        <v>20199</v>
      </c>
      <c r="B232" s="224" t="s">
        <v>286</v>
      </c>
      <c r="C232" s="222">
        <f>SUM(C233:C234)</f>
        <v>55</v>
      </c>
      <c r="D232" s="222">
        <f>SUM(D233:D234)</f>
        <v>1268</v>
      </c>
      <c r="E232" s="223">
        <f>C232/D232</f>
        <v>0.043</v>
      </c>
    </row>
    <row r="233" spans="1:5">
      <c r="A233" s="220">
        <v>2019901</v>
      </c>
      <c r="B233" s="227" t="s">
        <v>287</v>
      </c>
      <c r="C233" s="228"/>
      <c r="D233" s="228"/>
      <c r="E233" s="223"/>
    </row>
    <row r="234" spans="1:5">
      <c r="A234" s="220">
        <v>2019999</v>
      </c>
      <c r="B234" s="227" t="s">
        <v>288</v>
      </c>
      <c r="C234" s="225">
        <v>55</v>
      </c>
      <c r="D234" s="226">
        <v>1268</v>
      </c>
      <c r="E234" s="223">
        <f>C234/D234</f>
        <v>0.043</v>
      </c>
    </row>
    <row r="235" spans="1:5">
      <c r="A235" s="220">
        <v>202</v>
      </c>
      <c r="B235" s="221" t="s">
        <v>289</v>
      </c>
      <c r="C235" s="222">
        <f>SUM(C236,C241,C243)</f>
        <v>0</v>
      </c>
      <c r="D235" s="222">
        <f>SUM(D236,D241,D243)</f>
        <v>0</v>
      </c>
      <c r="E235" s="223"/>
    </row>
    <row r="236" spans="1:5">
      <c r="A236" s="220">
        <v>20205</v>
      </c>
      <c r="B236" s="224" t="s">
        <v>290</v>
      </c>
      <c r="C236" s="222">
        <f>SUM(C237:C240)</f>
        <v>0</v>
      </c>
      <c r="D236" s="222">
        <f>SUM(D237:D240)</f>
        <v>0</v>
      </c>
      <c r="E236" s="223"/>
    </row>
    <row r="237" spans="1:5">
      <c r="A237" s="220">
        <v>2020503</v>
      </c>
      <c r="B237" s="224" t="s">
        <v>291</v>
      </c>
      <c r="C237" s="228"/>
      <c r="D237" s="228"/>
      <c r="E237" s="223"/>
    </row>
    <row r="238" spans="1:5">
      <c r="A238" s="220">
        <v>2020504</v>
      </c>
      <c r="B238" s="224" t="s">
        <v>292</v>
      </c>
      <c r="C238" s="228"/>
      <c r="D238" s="228"/>
      <c r="E238" s="223"/>
    </row>
    <row r="239" spans="1:5">
      <c r="A239" s="220">
        <v>2020505</v>
      </c>
      <c r="B239" s="224" t="s">
        <v>293</v>
      </c>
      <c r="C239" s="228"/>
      <c r="D239" s="228"/>
      <c r="E239" s="223"/>
    </row>
    <row r="240" spans="1:5">
      <c r="A240" s="220">
        <v>2020599</v>
      </c>
      <c r="B240" s="224" t="s">
        <v>294</v>
      </c>
      <c r="C240" s="228"/>
      <c r="D240" s="228"/>
      <c r="E240" s="223"/>
    </row>
    <row r="241" spans="1:5">
      <c r="A241" s="220">
        <v>20206</v>
      </c>
      <c r="B241" s="224" t="s">
        <v>295</v>
      </c>
      <c r="C241" s="222">
        <f>SUM(C242)</f>
        <v>0</v>
      </c>
      <c r="D241" s="222">
        <f>SUM(D242)</f>
        <v>0</v>
      </c>
      <c r="E241" s="223"/>
    </row>
    <row r="242" spans="1:5">
      <c r="A242" s="220">
        <v>2020601</v>
      </c>
      <c r="B242" s="224" t="s">
        <v>296</v>
      </c>
      <c r="C242" s="228"/>
      <c r="D242" s="228"/>
      <c r="E242" s="223"/>
    </row>
    <row r="243" spans="1:5">
      <c r="A243" s="220">
        <v>20299</v>
      </c>
      <c r="B243" s="224" t="s">
        <v>297</v>
      </c>
      <c r="C243" s="222">
        <f>SUM(C244)</f>
        <v>0</v>
      </c>
      <c r="D243" s="222">
        <f>SUM(D244)</f>
        <v>0</v>
      </c>
      <c r="E243" s="223"/>
    </row>
    <row r="244" spans="1:5">
      <c r="A244" s="220">
        <v>2029999</v>
      </c>
      <c r="B244" s="224" t="s">
        <v>298</v>
      </c>
      <c r="C244" s="228"/>
      <c r="D244" s="228"/>
      <c r="E244" s="223"/>
    </row>
    <row r="245" spans="1:5">
      <c r="A245" s="220">
        <v>203</v>
      </c>
      <c r="B245" s="221" t="s">
        <v>299</v>
      </c>
      <c r="C245" s="222">
        <f>SUM(C246,C250,C252,C254,C262)</f>
        <v>43</v>
      </c>
      <c r="D245" s="222">
        <f>SUM(D246,D250,D252,D254,D262)</f>
        <v>577</v>
      </c>
      <c r="E245" s="223">
        <f>C245/D245</f>
        <v>0.075</v>
      </c>
    </row>
    <row r="246" spans="1:5">
      <c r="A246" s="220">
        <v>20301</v>
      </c>
      <c r="B246" s="221" t="s">
        <v>300</v>
      </c>
      <c r="C246" s="222">
        <f>SUM(C247:C249)</f>
        <v>0</v>
      </c>
      <c r="D246" s="222">
        <f>SUM(D247:D249)</f>
        <v>0</v>
      </c>
      <c r="E246" s="223"/>
    </row>
    <row r="247" spans="1:5">
      <c r="A247" s="220">
        <v>2030101</v>
      </c>
      <c r="B247" s="221" t="s">
        <v>301</v>
      </c>
      <c r="C247" s="228"/>
      <c r="D247" s="228"/>
      <c r="E247" s="223"/>
    </row>
    <row r="248" spans="1:5">
      <c r="A248" s="220">
        <v>2030102</v>
      </c>
      <c r="B248" s="221" t="s">
        <v>302</v>
      </c>
      <c r="C248" s="228"/>
      <c r="D248" s="228"/>
      <c r="E248" s="223"/>
    </row>
    <row r="249" spans="1:5">
      <c r="A249" s="220">
        <v>2030199</v>
      </c>
      <c r="B249" s="221" t="s">
        <v>303</v>
      </c>
      <c r="C249" s="228"/>
      <c r="D249" s="228"/>
      <c r="E249" s="223"/>
    </row>
    <row r="250" spans="1:5">
      <c r="A250" s="220">
        <v>20304</v>
      </c>
      <c r="B250" s="221" t="s">
        <v>304</v>
      </c>
      <c r="C250" s="222">
        <f>SUM(C251)</f>
        <v>0</v>
      </c>
      <c r="D250" s="222">
        <f>SUM(D251)</f>
        <v>0</v>
      </c>
      <c r="E250" s="223"/>
    </row>
    <row r="251" spans="1:5">
      <c r="A251" s="220">
        <v>2030401</v>
      </c>
      <c r="B251" s="221" t="s">
        <v>305</v>
      </c>
      <c r="C251" s="228"/>
      <c r="D251" s="228"/>
      <c r="E251" s="223"/>
    </row>
    <row r="252" spans="1:5">
      <c r="A252" s="220">
        <v>20305</v>
      </c>
      <c r="B252" s="221" t="s">
        <v>306</v>
      </c>
      <c r="C252" s="222">
        <f>SUM(C253)</f>
        <v>0</v>
      </c>
      <c r="D252" s="222">
        <f>SUM(D253)</f>
        <v>0</v>
      </c>
      <c r="E252" s="223"/>
    </row>
    <row r="253" spans="1:5">
      <c r="A253" s="220">
        <v>2030501</v>
      </c>
      <c r="B253" s="221" t="s">
        <v>307</v>
      </c>
      <c r="C253" s="228"/>
      <c r="D253" s="228"/>
      <c r="E253" s="223"/>
    </row>
    <row r="254" spans="1:5">
      <c r="A254" s="220">
        <v>20306</v>
      </c>
      <c r="B254" s="227" t="s">
        <v>308</v>
      </c>
      <c r="C254" s="222">
        <f>SUM(C255:C261)</f>
        <v>40</v>
      </c>
      <c r="D254" s="222">
        <f>SUM(D255:D261)</f>
        <v>148</v>
      </c>
      <c r="E254" s="223">
        <f>C254/D254</f>
        <v>0.27</v>
      </c>
    </row>
    <row r="255" spans="1:5">
      <c r="A255" s="220">
        <v>2030601</v>
      </c>
      <c r="B255" s="227" t="s">
        <v>309</v>
      </c>
      <c r="C255" s="225">
        <v>15</v>
      </c>
      <c r="D255" s="226">
        <v>84</v>
      </c>
      <c r="E255" s="223">
        <f>C255/D255</f>
        <v>0.179</v>
      </c>
    </row>
    <row r="256" spans="1:5">
      <c r="A256" s="220">
        <v>2030602</v>
      </c>
      <c r="B256" s="224" t="s">
        <v>310</v>
      </c>
      <c r="C256" s="225"/>
      <c r="D256" s="226">
        <v>0</v>
      </c>
      <c r="E256" s="223"/>
    </row>
    <row r="257" spans="1:5">
      <c r="A257" s="220">
        <v>2030603</v>
      </c>
      <c r="B257" s="224" t="s">
        <v>311</v>
      </c>
      <c r="C257" s="225">
        <v>0</v>
      </c>
      <c r="D257" s="226">
        <v>8</v>
      </c>
      <c r="E257" s="223">
        <f>C257/D257</f>
        <v>0</v>
      </c>
    </row>
    <row r="258" spans="1:5">
      <c r="A258" s="220">
        <v>2030604</v>
      </c>
      <c r="B258" s="224" t="s">
        <v>312</v>
      </c>
      <c r="C258" s="225"/>
      <c r="D258" s="226">
        <v>0</v>
      </c>
      <c r="E258" s="223"/>
    </row>
    <row r="259" spans="1:5">
      <c r="A259" s="220">
        <v>2030607</v>
      </c>
      <c r="B259" s="227" t="s">
        <v>313</v>
      </c>
      <c r="C259" s="225">
        <v>25</v>
      </c>
      <c r="D259" s="226">
        <v>47</v>
      </c>
      <c r="E259" s="223">
        <f>C259/D259</f>
        <v>0.532</v>
      </c>
    </row>
    <row r="260" spans="1:5">
      <c r="A260" s="220">
        <v>2030608</v>
      </c>
      <c r="B260" s="227" t="s">
        <v>314</v>
      </c>
      <c r="C260" s="225"/>
      <c r="D260" s="226">
        <v>9</v>
      </c>
      <c r="E260" s="223">
        <f>C260/D260</f>
        <v>0</v>
      </c>
    </row>
    <row r="261" spans="1:5">
      <c r="A261" s="220">
        <v>2030699</v>
      </c>
      <c r="B261" s="227" t="s">
        <v>315</v>
      </c>
      <c r="C261" s="225"/>
      <c r="D261" s="226"/>
      <c r="E261" s="223"/>
    </row>
    <row r="262" spans="1:5">
      <c r="A262" s="220">
        <v>20399</v>
      </c>
      <c r="B262" s="227" t="s">
        <v>316</v>
      </c>
      <c r="C262" s="222">
        <f>SUM(C263)</f>
        <v>3</v>
      </c>
      <c r="D262" s="222">
        <f>SUM(D263)</f>
        <v>429</v>
      </c>
      <c r="E262" s="223">
        <f>C262/D262</f>
        <v>0.007</v>
      </c>
    </row>
    <row r="263" spans="1:5">
      <c r="A263" s="220">
        <v>2039999</v>
      </c>
      <c r="B263" s="227" t="s">
        <v>317</v>
      </c>
      <c r="C263" s="225">
        <v>3</v>
      </c>
      <c r="D263" s="226">
        <v>429</v>
      </c>
      <c r="E263" s="223">
        <f>C263/D263</f>
        <v>0.007</v>
      </c>
    </row>
    <row r="264" spans="1:5">
      <c r="A264" s="220">
        <v>204</v>
      </c>
      <c r="B264" s="221" t="s">
        <v>318</v>
      </c>
      <c r="C264" s="222">
        <f>SUM(C265,C268,C279,C286,C294,C303,C317,C327,C337,C345,C351)</f>
        <v>1726</v>
      </c>
      <c r="D264" s="222">
        <f>SUM(D265,D268,D279,D286,D294,D303,D317,D327,D337,D345,D351)</f>
        <v>3688</v>
      </c>
      <c r="E264" s="223">
        <f>C264/D264</f>
        <v>0.468</v>
      </c>
    </row>
    <row r="265" spans="1:5">
      <c r="A265" s="220">
        <v>20401</v>
      </c>
      <c r="B265" s="224" t="s">
        <v>319</v>
      </c>
      <c r="C265" s="222">
        <f>SUM(C266:C267)</f>
        <v>960</v>
      </c>
      <c r="D265" s="222">
        <f>SUM(D266:D267)</f>
        <v>0</v>
      </c>
      <c r="E265" s="223"/>
    </row>
    <row r="266" spans="1:5">
      <c r="A266" s="220">
        <v>2040101</v>
      </c>
      <c r="B266" s="224" t="s">
        <v>320</v>
      </c>
      <c r="C266" s="225">
        <v>163</v>
      </c>
      <c r="D266" s="228"/>
      <c r="E266" s="223"/>
    </row>
    <row r="267" spans="1:5">
      <c r="A267" s="220">
        <v>2040199</v>
      </c>
      <c r="B267" s="227" t="s">
        <v>321</v>
      </c>
      <c r="C267" s="228">
        <v>797</v>
      </c>
      <c r="D267" s="228"/>
      <c r="E267" s="223"/>
    </row>
    <row r="268" spans="1:5">
      <c r="A268" s="220">
        <v>20402</v>
      </c>
      <c r="B268" s="227" t="s">
        <v>322</v>
      </c>
      <c r="C268" s="222">
        <f>SUM(C269:C278)</f>
        <v>375</v>
      </c>
      <c r="D268" s="222">
        <f>SUM(D269:D278)</f>
        <v>2671</v>
      </c>
      <c r="E268" s="223">
        <f>C268/D268</f>
        <v>0.14</v>
      </c>
    </row>
    <row r="269" spans="1:5">
      <c r="A269" s="220">
        <v>2040201</v>
      </c>
      <c r="B269" s="227" t="s">
        <v>162</v>
      </c>
      <c r="C269" s="225"/>
      <c r="D269" s="226"/>
      <c r="E269" s="223"/>
    </row>
    <row r="270" spans="1:5">
      <c r="A270" s="220">
        <v>2040202</v>
      </c>
      <c r="B270" s="227" t="s">
        <v>163</v>
      </c>
      <c r="C270" s="225"/>
      <c r="D270" s="226"/>
      <c r="E270" s="223"/>
    </row>
    <row r="271" spans="1:5">
      <c r="A271" s="220">
        <v>2040203</v>
      </c>
      <c r="B271" s="227" t="s">
        <v>164</v>
      </c>
      <c r="C271" s="225"/>
      <c r="D271" s="226"/>
      <c r="E271" s="223"/>
    </row>
    <row r="272" spans="1:5">
      <c r="A272" s="220">
        <v>2040219</v>
      </c>
      <c r="B272" s="227" t="s">
        <v>203</v>
      </c>
      <c r="C272" s="225">
        <v>0</v>
      </c>
      <c r="D272" s="226">
        <v>1469</v>
      </c>
      <c r="E272" s="223">
        <f>C272/D272</f>
        <v>0</v>
      </c>
    </row>
    <row r="273" spans="1:5">
      <c r="A273" s="220">
        <v>2040220</v>
      </c>
      <c r="B273" s="227" t="s">
        <v>323</v>
      </c>
      <c r="C273" s="225"/>
      <c r="D273" s="226">
        <v>62</v>
      </c>
      <c r="E273" s="223">
        <f>C273/D273</f>
        <v>0</v>
      </c>
    </row>
    <row r="274" spans="1:5">
      <c r="A274" s="220">
        <v>2040221</v>
      </c>
      <c r="B274" s="227" t="s">
        <v>324</v>
      </c>
      <c r="C274" s="225">
        <v>110</v>
      </c>
      <c r="D274" s="226">
        <v>0</v>
      </c>
      <c r="E274" s="223"/>
    </row>
    <row r="275" spans="1:5">
      <c r="A275" s="220">
        <v>2040222</v>
      </c>
      <c r="B275" s="227" t="s">
        <v>325</v>
      </c>
      <c r="C275" s="225"/>
      <c r="D275" s="226">
        <v>0</v>
      </c>
      <c r="E275" s="223"/>
    </row>
    <row r="276" spans="1:5">
      <c r="A276" s="220">
        <v>2040223</v>
      </c>
      <c r="B276" s="227" t="s">
        <v>326</v>
      </c>
      <c r="C276" s="225"/>
      <c r="D276" s="226">
        <v>0</v>
      </c>
      <c r="E276" s="223"/>
    </row>
    <row r="277" spans="1:5">
      <c r="A277" s="220">
        <v>2040250</v>
      </c>
      <c r="B277" s="227" t="s">
        <v>171</v>
      </c>
      <c r="C277" s="225"/>
      <c r="D277" s="226">
        <v>0</v>
      </c>
      <c r="E277" s="223"/>
    </row>
    <row r="278" spans="1:5">
      <c r="A278" s="220">
        <v>2040299</v>
      </c>
      <c r="B278" s="227" t="s">
        <v>327</v>
      </c>
      <c r="C278" s="225">
        <v>265</v>
      </c>
      <c r="D278" s="226">
        <v>1140</v>
      </c>
      <c r="E278" s="223">
        <f>C278/D278</f>
        <v>0.232</v>
      </c>
    </row>
    <row r="279" spans="1:5">
      <c r="A279" s="220">
        <v>20403</v>
      </c>
      <c r="B279" s="224" t="s">
        <v>328</v>
      </c>
      <c r="C279" s="222">
        <f>SUM(C280:C285)</f>
        <v>0</v>
      </c>
      <c r="D279" s="222">
        <f>SUM(D280:D285)</f>
        <v>0</v>
      </c>
      <c r="E279" s="223"/>
    </row>
    <row r="280" spans="1:5">
      <c r="A280" s="220">
        <v>2040301</v>
      </c>
      <c r="B280" s="224" t="s">
        <v>162</v>
      </c>
      <c r="C280" s="228"/>
      <c r="D280" s="228"/>
      <c r="E280" s="223"/>
    </row>
    <row r="281" spans="1:5">
      <c r="A281" s="220">
        <v>2040302</v>
      </c>
      <c r="B281" s="224" t="s">
        <v>163</v>
      </c>
      <c r="C281" s="228"/>
      <c r="D281" s="228"/>
      <c r="E281" s="223"/>
    </row>
    <row r="282" spans="1:5">
      <c r="A282" s="220">
        <v>2040303</v>
      </c>
      <c r="B282" s="227" t="s">
        <v>164</v>
      </c>
      <c r="C282" s="228"/>
      <c r="D282" s="228"/>
      <c r="E282" s="223"/>
    </row>
    <row r="283" spans="1:5">
      <c r="A283" s="220">
        <v>2040304</v>
      </c>
      <c r="B283" s="227" t="s">
        <v>329</v>
      </c>
      <c r="C283" s="228"/>
      <c r="D283" s="228"/>
      <c r="E283" s="223"/>
    </row>
    <row r="284" spans="1:5">
      <c r="A284" s="220">
        <v>2040350</v>
      </c>
      <c r="B284" s="227" t="s">
        <v>171</v>
      </c>
      <c r="C284" s="228"/>
      <c r="D284" s="228"/>
      <c r="E284" s="223"/>
    </row>
    <row r="285" spans="1:5">
      <c r="A285" s="220">
        <v>2040399</v>
      </c>
      <c r="B285" s="221" t="s">
        <v>330</v>
      </c>
      <c r="C285" s="228"/>
      <c r="D285" s="228"/>
      <c r="E285" s="223"/>
    </row>
    <row r="286" spans="1:5">
      <c r="A286" s="220">
        <v>20404</v>
      </c>
      <c r="B286" s="224" t="s">
        <v>331</v>
      </c>
      <c r="C286" s="222">
        <f>SUM(C287:C293)</f>
        <v>0</v>
      </c>
      <c r="D286" s="222">
        <f>SUM(D287:D293)</f>
        <v>0</v>
      </c>
      <c r="E286" s="223"/>
    </row>
    <row r="287" spans="1:5">
      <c r="A287" s="220">
        <v>2040401</v>
      </c>
      <c r="B287" s="224" t="s">
        <v>162</v>
      </c>
      <c r="C287" s="225"/>
      <c r="D287" s="228"/>
      <c r="E287" s="223"/>
    </row>
    <row r="288" spans="1:5">
      <c r="A288" s="220">
        <v>2040402</v>
      </c>
      <c r="B288" s="224" t="s">
        <v>163</v>
      </c>
      <c r="C288" s="228"/>
      <c r="D288" s="228"/>
      <c r="E288" s="223"/>
    </row>
    <row r="289" spans="1:5">
      <c r="A289" s="220">
        <v>2040403</v>
      </c>
      <c r="B289" s="227" t="s">
        <v>164</v>
      </c>
      <c r="C289" s="228"/>
      <c r="D289" s="228"/>
      <c r="E289" s="223"/>
    </row>
    <row r="290" spans="1:5">
      <c r="A290" s="220">
        <v>2040409</v>
      </c>
      <c r="B290" s="227" t="s">
        <v>332</v>
      </c>
      <c r="C290" s="228"/>
      <c r="D290" s="228"/>
      <c r="E290" s="223"/>
    </row>
    <row r="291" spans="1:5">
      <c r="A291" s="220">
        <v>2040410</v>
      </c>
      <c r="B291" s="227" t="s">
        <v>333</v>
      </c>
      <c r="C291" s="228"/>
      <c r="D291" s="228"/>
      <c r="E291" s="223"/>
    </row>
    <row r="292" spans="1:5">
      <c r="A292" s="220">
        <v>2040450</v>
      </c>
      <c r="B292" s="227" t="s">
        <v>171</v>
      </c>
      <c r="C292" s="228"/>
      <c r="D292" s="228"/>
      <c r="E292" s="223"/>
    </row>
    <row r="293" spans="1:5">
      <c r="A293" s="220">
        <v>2040499</v>
      </c>
      <c r="B293" s="227" t="s">
        <v>334</v>
      </c>
      <c r="C293" s="228"/>
      <c r="D293" s="228"/>
      <c r="E293" s="223"/>
    </row>
    <row r="294" spans="1:5">
      <c r="A294" s="220">
        <v>20405</v>
      </c>
      <c r="B294" s="221" t="s">
        <v>335</v>
      </c>
      <c r="C294" s="222">
        <f>SUM(C295:C302)</f>
        <v>0</v>
      </c>
      <c r="D294" s="222">
        <f>SUM(D295:D302)</f>
        <v>0</v>
      </c>
      <c r="E294" s="223"/>
    </row>
    <row r="295" spans="1:5">
      <c r="A295" s="220">
        <v>2040501</v>
      </c>
      <c r="B295" s="224" t="s">
        <v>162</v>
      </c>
      <c r="C295" s="225"/>
      <c r="D295" s="228"/>
      <c r="E295" s="223"/>
    </row>
    <row r="296" spans="1:5">
      <c r="A296" s="220">
        <v>2040502</v>
      </c>
      <c r="B296" s="224" t="s">
        <v>163</v>
      </c>
      <c r="C296" s="228"/>
      <c r="D296" s="228"/>
      <c r="E296" s="223"/>
    </row>
    <row r="297" spans="1:5">
      <c r="A297" s="220">
        <v>2040503</v>
      </c>
      <c r="B297" s="224" t="s">
        <v>164</v>
      </c>
      <c r="C297" s="228"/>
      <c r="D297" s="228"/>
      <c r="E297" s="223"/>
    </row>
    <row r="298" spans="1:5">
      <c r="A298" s="220">
        <v>2040504</v>
      </c>
      <c r="B298" s="227" t="s">
        <v>336</v>
      </c>
      <c r="C298" s="228"/>
      <c r="D298" s="228"/>
      <c r="E298" s="223"/>
    </row>
    <row r="299" spans="1:5">
      <c r="A299" s="220">
        <v>2040505</v>
      </c>
      <c r="B299" s="227" t="s">
        <v>337</v>
      </c>
      <c r="C299" s="228"/>
      <c r="D299" s="228"/>
      <c r="E299" s="223"/>
    </row>
    <row r="300" spans="1:5">
      <c r="A300" s="220">
        <v>2040506</v>
      </c>
      <c r="B300" s="227" t="s">
        <v>338</v>
      </c>
      <c r="C300" s="228"/>
      <c r="D300" s="228"/>
      <c r="E300" s="223"/>
    </row>
    <row r="301" spans="1:5">
      <c r="A301" s="220">
        <v>2040550</v>
      </c>
      <c r="B301" s="224" t="s">
        <v>171</v>
      </c>
      <c r="C301" s="228"/>
      <c r="D301" s="228"/>
      <c r="E301" s="223"/>
    </row>
    <row r="302" spans="1:5">
      <c r="A302" s="220">
        <v>2040599</v>
      </c>
      <c r="B302" s="224" t="s">
        <v>339</v>
      </c>
      <c r="C302" s="228"/>
      <c r="D302" s="228"/>
      <c r="E302" s="223"/>
    </row>
    <row r="303" spans="1:5">
      <c r="A303" s="220">
        <v>20406</v>
      </c>
      <c r="B303" s="224" t="s">
        <v>340</v>
      </c>
      <c r="C303" s="222">
        <f>SUM(C304:C316)</f>
        <v>346</v>
      </c>
      <c r="D303" s="222">
        <f>SUM(D304:D316)</f>
        <v>981</v>
      </c>
      <c r="E303" s="223">
        <f>C303/D303</f>
        <v>0.353</v>
      </c>
    </row>
    <row r="304" spans="1:5">
      <c r="A304" s="220">
        <v>2040601</v>
      </c>
      <c r="B304" s="227" t="s">
        <v>162</v>
      </c>
      <c r="C304" s="225">
        <v>258</v>
      </c>
      <c r="D304" s="226">
        <v>740</v>
      </c>
      <c r="E304" s="223">
        <f>C304/D304</f>
        <v>0.349</v>
      </c>
    </row>
    <row r="305" spans="1:5">
      <c r="A305" s="220">
        <v>2040602</v>
      </c>
      <c r="B305" s="227" t="s">
        <v>163</v>
      </c>
      <c r="C305" s="225">
        <v>26</v>
      </c>
      <c r="D305" s="226">
        <v>0</v>
      </c>
      <c r="E305" s="223"/>
    </row>
    <row r="306" spans="1:5">
      <c r="A306" s="220">
        <v>2040603</v>
      </c>
      <c r="B306" s="227" t="s">
        <v>164</v>
      </c>
      <c r="C306" s="225"/>
      <c r="D306" s="226">
        <v>0</v>
      </c>
      <c r="E306" s="223"/>
    </row>
    <row r="307" spans="1:5">
      <c r="A307" s="220">
        <v>2040604</v>
      </c>
      <c r="B307" s="221" t="s">
        <v>341</v>
      </c>
      <c r="C307" s="225">
        <v>47</v>
      </c>
      <c r="D307" s="226">
        <v>5</v>
      </c>
      <c r="E307" s="223">
        <f>C307/D307</f>
        <v>9.4</v>
      </c>
    </row>
    <row r="308" spans="1:5">
      <c r="A308" s="220">
        <v>2040605</v>
      </c>
      <c r="B308" s="224" t="s">
        <v>342</v>
      </c>
      <c r="C308" s="225">
        <v>3</v>
      </c>
      <c r="D308" s="226">
        <v>3</v>
      </c>
      <c r="E308" s="223">
        <f>C308/D308</f>
        <v>1</v>
      </c>
    </row>
    <row r="309" spans="1:5">
      <c r="A309" s="220">
        <v>2040606</v>
      </c>
      <c r="B309" s="224" t="s">
        <v>343</v>
      </c>
      <c r="C309" s="225">
        <v>1</v>
      </c>
      <c r="D309" s="226">
        <v>0</v>
      </c>
      <c r="E309" s="223"/>
    </row>
    <row r="310" spans="1:5">
      <c r="A310" s="220">
        <v>2040607</v>
      </c>
      <c r="B310" s="224" t="s">
        <v>344</v>
      </c>
      <c r="C310" s="225">
        <v>1</v>
      </c>
      <c r="D310" s="226">
        <v>92</v>
      </c>
      <c r="E310" s="223">
        <f>C310/D310</f>
        <v>0.011</v>
      </c>
    </row>
    <row r="311" spans="1:5">
      <c r="A311" s="220">
        <v>2040608</v>
      </c>
      <c r="B311" s="227" t="s">
        <v>345</v>
      </c>
      <c r="C311" s="225"/>
      <c r="D311" s="226">
        <v>0</v>
      </c>
      <c r="E311" s="223"/>
    </row>
    <row r="312" spans="1:5">
      <c r="A312" s="220">
        <v>2040610</v>
      </c>
      <c r="B312" s="227" t="s">
        <v>346</v>
      </c>
      <c r="C312" s="225">
        <v>10</v>
      </c>
      <c r="D312" s="226">
        <v>65</v>
      </c>
      <c r="E312" s="223">
        <f>C312/D312</f>
        <v>0.154</v>
      </c>
    </row>
    <row r="313" spans="1:5">
      <c r="A313" s="220">
        <v>2040612</v>
      </c>
      <c r="B313" s="227" t="s">
        <v>347</v>
      </c>
      <c r="C313" s="225"/>
      <c r="D313" s="226">
        <v>0</v>
      </c>
      <c r="E313" s="223"/>
    </row>
    <row r="314" spans="1:5">
      <c r="A314" s="220">
        <v>2040613</v>
      </c>
      <c r="B314" s="227" t="s">
        <v>203</v>
      </c>
      <c r="C314" s="225"/>
      <c r="D314" s="226">
        <v>0</v>
      </c>
      <c r="E314" s="223"/>
    </row>
    <row r="315" spans="1:5">
      <c r="A315" s="220">
        <v>2040650</v>
      </c>
      <c r="B315" s="227" t="s">
        <v>171</v>
      </c>
      <c r="C315" s="225">
        <v>0</v>
      </c>
      <c r="D315" s="226">
        <v>71</v>
      </c>
      <c r="E315" s="223">
        <f>C315/D315</f>
        <v>0</v>
      </c>
    </row>
    <row r="316" spans="1:5">
      <c r="A316" s="220">
        <v>2040699</v>
      </c>
      <c r="B316" s="224" t="s">
        <v>348</v>
      </c>
      <c r="C316" s="225">
        <v>0</v>
      </c>
      <c r="D316" s="226">
        <v>5</v>
      </c>
      <c r="E316" s="223">
        <f>C316/D316</f>
        <v>0</v>
      </c>
    </row>
    <row r="317" spans="1:5">
      <c r="A317" s="220">
        <v>20407</v>
      </c>
      <c r="B317" s="224" t="s">
        <v>349</v>
      </c>
      <c r="C317" s="222">
        <f>SUM(C318:C326)</f>
        <v>0</v>
      </c>
      <c r="D317" s="222">
        <f>SUM(D318:D326)</f>
        <v>0</v>
      </c>
      <c r="E317" s="223"/>
    </row>
    <row r="318" spans="1:5">
      <c r="A318" s="220">
        <v>2040701</v>
      </c>
      <c r="B318" s="224" t="s">
        <v>162</v>
      </c>
      <c r="C318" s="228"/>
      <c r="D318" s="228"/>
      <c r="E318" s="223"/>
    </row>
    <row r="319" spans="1:5">
      <c r="A319" s="220">
        <v>2040702</v>
      </c>
      <c r="B319" s="227" t="s">
        <v>163</v>
      </c>
      <c r="C319" s="228"/>
      <c r="D319" s="228"/>
      <c r="E319" s="223"/>
    </row>
    <row r="320" spans="1:5">
      <c r="A320" s="220">
        <v>2040703</v>
      </c>
      <c r="B320" s="227" t="s">
        <v>164</v>
      </c>
      <c r="C320" s="228"/>
      <c r="D320" s="228"/>
      <c r="E320" s="223"/>
    </row>
    <row r="321" spans="1:5">
      <c r="A321" s="220">
        <v>2040704</v>
      </c>
      <c r="B321" s="227" t="s">
        <v>350</v>
      </c>
      <c r="C321" s="228"/>
      <c r="D321" s="228"/>
      <c r="E321" s="223"/>
    </row>
    <row r="322" spans="1:5">
      <c r="A322" s="220">
        <v>2040705</v>
      </c>
      <c r="B322" s="221" t="s">
        <v>351</v>
      </c>
      <c r="C322" s="228"/>
      <c r="D322" s="228"/>
      <c r="E322" s="223"/>
    </row>
    <row r="323" spans="1:5">
      <c r="A323" s="220">
        <v>2040706</v>
      </c>
      <c r="B323" s="224" t="s">
        <v>352</v>
      </c>
      <c r="C323" s="228"/>
      <c r="D323" s="228"/>
      <c r="E323" s="223"/>
    </row>
    <row r="324" spans="1:5">
      <c r="A324" s="220">
        <v>2040707</v>
      </c>
      <c r="B324" s="224" t="s">
        <v>203</v>
      </c>
      <c r="C324" s="228"/>
      <c r="D324" s="228"/>
      <c r="E324" s="223"/>
    </row>
    <row r="325" spans="1:5">
      <c r="A325" s="220">
        <v>2040750</v>
      </c>
      <c r="B325" s="224" t="s">
        <v>171</v>
      </c>
      <c r="C325" s="228"/>
      <c r="D325" s="228"/>
      <c r="E325" s="223"/>
    </row>
    <row r="326" spans="1:5">
      <c r="A326" s="220">
        <v>2040799</v>
      </c>
      <c r="B326" s="224" t="s">
        <v>353</v>
      </c>
      <c r="C326" s="228"/>
      <c r="D326" s="228"/>
      <c r="E326" s="223"/>
    </row>
    <row r="327" spans="1:5">
      <c r="A327" s="220">
        <v>20408</v>
      </c>
      <c r="B327" s="227" t="s">
        <v>354</v>
      </c>
      <c r="C327" s="222">
        <f>SUM(C328:C336)</f>
        <v>0</v>
      </c>
      <c r="D327" s="222">
        <f>SUM(D328:D336)</f>
        <v>0</v>
      </c>
      <c r="E327" s="223"/>
    </row>
    <row r="328" spans="1:5">
      <c r="A328" s="220">
        <v>2040801</v>
      </c>
      <c r="B328" s="227" t="s">
        <v>162</v>
      </c>
      <c r="C328" s="228"/>
      <c r="D328" s="228"/>
      <c r="E328" s="223"/>
    </row>
    <row r="329" spans="1:5">
      <c r="A329" s="220">
        <v>2040802</v>
      </c>
      <c r="B329" s="227" t="s">
        <v>163</v>
      </c>
      <c r="C329" s="228"/>
      <c r="D329" s="228"/>
      <c r="E329" s="223"/>
    </row>
    <row r="330" spans="1:5">
      <c r="A330" s="220">
        <v>2040803</v>
      </c>
      <c r="B330" s="224" t="s">
        <v>164</v>
      </c>
      <c r="C330" s="228"/>
      <c r="D330" s="228"/>
      <c r="E330" s="223"/>
    </row>
    <row r="331" spans="1:5">
      <c r="A331" s="220">
        <v>2040804</v>
      </c>
      <c r="B331" s="224" t="s">
        <v>355</v>
      </c>
      <c r="C331" s="228"/>
      <c r="D331" s="228"/>
      <c r="E331" s="223"/>
    </row>
    <row r="332" spans="1:5">
      <c r="A332" s="220">
        <v>2040805</v>
      </c>
      <c r="B332" s="224" t="s">
        <v>356</v>
      </c>
      <c r="C332" s="228"/>
      <c r="D332" s="228"/>
      <c r="E332" s="223"/>
    </row>
    <row r="333" spans="1:5">
      <c r="A333" s="220">
        <v>2040806</v>
      </c>
      <c r="B333" s="227" t="s">
        <v>357</v>
      </c>
      <c r="C333" s="228"/>
      <c r="D333" s="228"/>
      <c r="E333" s="223"/>
    </row>
    <row r="334" spans="1:5">
      <c r="A334" s="220">
        <v>2040807</v>
      </c>
      <c r="B334" s="227" t="s">
        <v>203</v>
      </c>
      <c r="C334" s="228"/>
      <c r="D334" s="228"/>
      <c r="E334" s="223"/>
    </row>
    <row r="335" spans="1:5">
      <c r="A335" s="220">
        <v>2040850</v>
      </c>
      <c r="B335" s="227" t="s">
        <v>171</v>
      </c>
      <c r="C335" s="228"/>
      <c r="D335" s="228"/>
      <c r="E335" s="223"/>
    </row>
    <row r="336" spans="1:5">
      <c r="A336" s="220">
        <v>2040899</v>
      </c>
      <c r="B336" s="227" t="s">
        <v>358</v>
      </c>
      <c r="C336" s="228"/>
      <c r="D336" s="228"/>
      <c r="E336" s="223"/>
    </row>
    <row r="337" spans="1:5">
      <c r="A337" s="220">
        <v>20409</v>
      </c>
      <c r="B337" s="221" t="s">
        <v>359</v>
      </c>
      <c r="C337" s="222">
        <f>SUM(C338:C344)</f>
        <v>0</v>
      </c>
      <c r="D337" s="222">
        <f>SUM(D338:D344)</f>
        <v>0</v>
      </c>
      <c r="E337" s="223"/>
    </row>
    <row r="338" spans="1:5">
      <c r="A338" s="220">
        <v>2040901</v>
      </c>
      <c r="B338" s="224" t="s">
        <v>162</v>
      </c>
      <c r="C338" s="228"/>
      <c r="D338" s="228"/>
      <c r="E338" s="223"/>
    </row>
    <row r="339" spans="1:5">
      <c r="A339" s="220">
        <v>2040902</v>
      </c>
      <c r="B339" s="224" t="s">
        <v>163</v>
      </c>
      <c r="C339" s="228"/>
      <c r="D339" s="228"/>
      <c r="E339" s="223"/>
    </row>
    <row r="340" spans="1:5">
      <c r="A340" s="220">
        <v>2040903</v>
      </c>
      <c r="B340" s="224" t="s">
        <v>164</v>
      </c>
      <c r="C340" s="228"/>
      <c r="D340" s="228"/>
      <c r="E340" s="223"/>
    </row>
    <row r="341" spans="1:5">
      <c r="A341" s="220">
        <v>2040904</v>
      </c>
      <c r="B341" s="227" t="s">
        <v>360</v>
      </c>
      <c r="C341" s="228"/>
      <c r="D341" s="228"/>
      <c r="E341" s="223"/>
    </row>
    <row r="342" spans="1:5">
      <c r="A342" s="220">
        <v>2040905</v>
      </c>
      <c r="B342" s="227" t="s">
        <v>361</v>
      </c>
      <c r="C342" s="228"/>
      <c r="D342" s="228"/>
      <c r="E342" s="223"/>
    </row>
    <row r="343" spans="1:5">
      <c r="A343" s="220">
        <v>2040950</v>
      </c>
      <c r="B343" s="227" t="s">
        <v>171</v>
      </c>
      <c r="C343" s="228"/>
      <c r="D343" s="228"/>
      <c r="E343" s="223"/>
    </row>
    <row r="344" spans="1:5">
      <c r="A344" s="220">
        <v>2040999</v>
      </c>
      <c r="B344" s="224" t="s">
        <v>362</v>
      </c>
      <c r="C344" s="228"/>
      <c r="D344" s="228"/>
      <c r="E344" s="223"/>
    </row>
    <row r="345" spans="1:5">
      <c r="A345" s="220">
        <v>20410</v>
      </c>
      <c r="B345" s="224" t="s">
        <v>363</v>
      </c>
      <c r="C345" s="222">
        <f>SUM(C346:C350)</f>
        <v>0</v>
      </c>
      <c r="D345" s="222">
        <f>SUM(D346:D350)</f>
        <v>0</v>
      </c>
      <c r="E345" s="223"/>
    </row>
    <row r="346" spans="1:5">
      <c r="A346" s="220">
        <v>2041001</v>
      </c>
      <c r="B346" s="224" t="s">
        <v>162</v>
      </c>
      <c r="C346" s="228"/>
      <c r="D346" s="228"/>
      <c r="E346" s="223"/>
    </row>
    <row r="347" spans="1:5">
      <c r="A347" s="220">
        <v>2041002</v>
      </c>
      <c r="B347" s="227" t="s">
        <v>163</v>
      </c>
      <c r="C347" s="228"/>
      <c r="D347" s="228"/>
      <c r="E347" s="223"/>
    </row>
    <row r="348" spans="1:5">
      <c r="A348" s="220">
        <v>2041006</v>
      </c>
      <c r="B348" s="224" t="s">
        <v>203</v>
      </c>
      <c r="C348" s="228"/>
      <c r="D348" s="228"/>
      <c r="E348" s="223"/>
    </row>
    <row r="349" spans="1:5">
      <c r="A349" s="220">
        <v>2041007</v>
      </c>
      <c r="B349" s="227" t="s">
        <v>364</v>
      </c>
      <c r="C349" s="228"/>
      <c r="D349" s="228"/>
      <c r="E349" s="223"/>
    </row>
    <row r="350" spans="1:5">
      <c r="A350" s="220">
        <v>2041099</v>
      </c>
      <c r="B350" s="224" t="s">
        <v>365</v>
      </c>
      <c r="C350" s="228"/>
      <c r="D350" s="228"/>
      <c r="E350" s="223"/>
    </row>
    <row r="351" spans="1:5">
      <c r="A351" s="220">
        <v>20499</v>
      </c>
      <c r="B351" s="224" t="s">
        <v>366</v>
      </c>
      <c r="C351" s="222">
        <f>SUM(C352:C353)</f>
        <v>45</v>
      </c>
      <c r="D351" s="222">
        <f>SUM(D352:D353)</f>
        <v>36</v>
      </c>
      <c r="E351" s="223">
        <f>C351/D351</f>
        <v>1.25</v>
      </c>
    </row>
    <row r="352" spans="1:5">
      <c r="A352" s="220">
        <v>2049902</v>
      </c>
      <c r="B352" s="224" t="s">
        <v>367</v>
      </c>
      <c r="C352" s="225">
        <v>0</v>
      </c>
      <c r="D352" s="226">
        <v>36</v>
      </c>
      <c r="E352" s="223">
        <f>C352/D352</f>
        <v>0</v>
      </c>
    </row>
    <row r="353" spans="1:5">
      <c r="A353" s="220">
        <v>2049999</v>
      </c>
      <c r="B353" s="224" t="s">
        <v>368</v>
      </c>
      <c r="C353" s="225">
        <v>45</v>
      </c>
      <c r="D353" s="226"/>
      <c r="E353" s="223"/>
    </row>
    <row r="354" spans="1:5">
      <c r="A354" s="220">
        <v>205</v>
      </c>
      <c r="B354" s="221" t="s">
        <v>369</v>
      </c>
      <c r="C354" s="222">
        <f>SUM(C355,C360,C367,C373,C379,C383,C387,C391,C397,C404)</f>
        <v>106895</v>
      </c>
      <c r="D354" s="222">
        <f>SUM(D355,D360,D367,D373,D379,D383,D387,D391,D397,D404)</f>
        <v>135777</v>
      </c>
      <c r="E354" s="223">
        <f>C354/D354</f>
        <v>0.787</v>
      </c>
    </row>
    <row r="355" spans="1:5">
      <c r="A355" s="220">
        <v>20501</v>
      </c>
      <c r="B355" s="227" t="s">
        <v>370</v>
      </c>
      <c r="C355" s="222">
        <f>SUM(C356:C359)</f>
        <v>548</v>
      </c>
      <c r="D355" s="222">
        <f>SUM(D356:D359)</f>
        <v>302</v>
      </c>
      <c r="E355" s="223">
        <f>C355/D355</f>
        <v>1.815</v>
      </c>
    </row>
    <row r="356" spans="1:5">
      <c r="A356" s="220">
        <v>2050101</v>
      </c>
      <c r="B356" s="224" t="s">
        <v>162</v>
      </c>
      <c r="C356" s="225">
        <v>450</v>
      </c>
      <c r="D356" s="226">
        <v>233</v>
      </c>
      <c r="E356" s="223">
        <f>C356/D356</f>
        <v>1.931</v>
      </c>
    </row>
    <row r="357" spans="1:5">
      <c r="A357" s="220">
        <v>2050102</v>
      </c>
      <c r="B357" s="224" t="s">
        <v>163</v>
      </c>
      <c r="C357" s="225">
        <v>7</v>
      </c>
      <c r="D357" s="226">
        <v>0</v>
      </c>
      <c r="E357" s="223"/>
    </row>
    <row r="358" spans="1:5">
      <c r="A358" s="220">
        <v>2050103</v>
      </c>
      <c r="B358" s="224" t="s">
        <v>164</v>
      </c>
      <c r="C358" s="225"/>
      <c r="D358" s="226">
        <v>0</v>
      </c>
      <c r="E358" s="223"/>
    </row>
    <row r="359" spans="1:5">
      <c r="A359" s="220">
        <v>2050199</v>
      </c>
      <c r="B359" s="227" t="s">
        <v>371</v>
      </c>
      <c r="C359" s="225">
        <v>91</v>
      </c>
      <c r="D359" s="226">
        <v>69</v>
      </c>
      <c r="E359" s="223">
        <f t="shared" ref="E359:E364" si="0">C359/D359</f>
        <v>1.319</v>
      </c>
    </row>
    <row r="360" spans="1:5">
      <c r="A360" s="220">
        <v>20502</v>
      </c>
      <c r="B360" s="224" t="s">
        <v>372</v>
      </c>
      <c r="C360" s="222">
        <f>SUM(C361:C366)</f>
        <v>94690</v>
      </c>
      <c r="D360" s="222">
        <f>SUM(D361:D366)</f>
        <v>121709</v>
      </c>
      <c r="E360" s="223">
        <f t="shared" si="0"/>
        <v>0.778</v>
      </c>
    </row>
    <row r="361" spans="1:5">
      <c r="A361" s="220">
        <v>2050201</v>
      </c>
      <c r="B361" s="224" t="s">
        <v>373</v>
      </c>
      <c r="C361" s="225">
        <v>15518</v>
      </c>
      <c r="D361" s="226">
        <v>19965</v>
      </c>
      <c r="E361" s="223">
        <f t="shared" si="0"/>
        <v>0.777</v>
      </c>
    </row>
    <row r="362" spans="1:5">
      <c r="A362" s="220">
        <v>2050202</v>
      </c>
      <c r="B362" s="224" t="s">
        <v>374</v>
      </c>
      <c r="C362" s="225">
        <v>39112</v>
      </c>
      <c r="D362" s="226">
        <v>52038</v>
      </c>
      <c r="E362" s="223">
        <f t="shared" si="0"/>
        <v>0.752</v>
      </c>
    </row>
    <row r="363" spans="1:5">
      <c r="A363" s="220">
        <v>2050203</v>
      </c>
      <c r="B363" s="227" t="s">
        <v>375</v>
      </c>
      <c r="C363" s="225">
        <v>18726</v>
      </c>
      <c r="D363" s="226">
        <v>21153</v>
      </c>
      <c r="E363" s="223">
        <f t="shared" si="0"/>
        <v>0.885</v>
      </c>
    </row>
    <row r="364" spans="1:5">
      <c r="A364" s="220">
        <v>2050204</v>
      </c>
      <c r="B364" s="227" t="s">
        <v>376</v>
      </c>
      <c r="C364" s="225">
        <v>6707</v>
      </c>
      <c r="D364" s="226">
        <v>15932</v>
      </c>
      <c r="E364" s="223">
        <f t="shared" si="0"/>
        <v>0.421</v>
      </c>
    </row>
    <row r="365" spans="1:5">
      <c r="A365" s="220">
        <v>2050205</v>
      </c>
      <c r="B365" s="227" t="s">
        <v>377</v>
      </c>
      <c r="C365" s="225"/>
      <c r="D365" s="226">
        <v>0</v>
      </c>
      <c r="E365" s="223"/>
    </row>
    <row r="366" spans="1:5">
      <c r="A366" s="220">
        <v>2050299</v>
      </c>
      <c r="B366" s="224" t="s">
        <v>378</v>
      </c>
      <c r="C366" s="225">
        <v>14627</v>
      </c>
      <c r="D366" s="226">
        <v>12621</v>
      </c>
      <c r="E366" s="223">
        <f>C366/D366</f>
        <v>1.159</v>
      </c>
    </row>
    <row r="367" spans="1:5">
      <c r="A367" s="220">
        <v>20503</v>
      </c>
      <c r="B367" s="224" t="s">
        <v>379</v>
      </c>
      <c r="C367" s="222">
        <f>SUM(C368:C372)</f>
        <v>1862</v>
      </c>
      <c r="D367" s="222">
        <f>SUM(D368:D372)</f>
        <v>2896</v>
      </c>
      <c r="E367" s="223">
        <f>C367/D367</f>
        <v>0.643</v>
      </c>
    </row>
    <row r="368" spans="1:5">
      <c r="A368" s="220">
        <v>2050301</v>
      </c>
      <c r="B368" s="224" t="s">
        <v>380</v>
      </c>
      <c r="C368" s="225"/>
      <c r="D368" s="226"/>
      <c r="E368" s="223"/>
    </row>
    <row r="369" spans="1:5">
      <c r="A369" s="220">
        <v>2050302</v>
      </c>
      <c r="B369" s="224" t="s">
        <v>381</v>
      </c>
      <c r="C369" s="225">
        <v>1862</v>
      </c>
      <c r="D369" s="226">
        <v>2896</v>
      </c>
      <c r="E369" s="223">
        <f>C369/D369</f>
        <v>0.643</v>
      </c>
    </row>
    <row r="370" spans="1:5">
      <c r="A370" s="220">
        <v>2050303</v>
      </c>
      <c r="B370" s="224" t="s">
        <v>382</v>
      </c>
      <c r="C370" s="225"/>
      <c r="D370" s="226"/>
      <c r="E370" s="223"/>
    </row>
    <row r="371" spans="1:5">
      <c r="A371" s="220">
        <v>2050305</v>
      </c>
      <c r="B371" s="227" t="s">
        <v>383</v>
      </c>
      <c r="C371" s="225"/>
      <c r="D371" s="226"/>
      <c r="E371" s="223"/>
    </row>
    <row r="372" spans="1:5">
      <c r="A372" s="220">
        <v>2050399</v>
      </c>
      <c r="B372" s="227" t="s">
        <v>384</v>
      </c>
      <c r="C372" s="225"/>
      <c r="D372" s="226"/>
      <c r="E372" s="223"/>
    </row>
    <row r="373" spans="1:5">
      <c r="A373" s="220">
        <v>20504</v>
      </c>
      <c r="B373" s="221" t="s">
        <v>385</v>
      </c>
      <c r="C373" s="222">
        <f>SUM(C374:C378)</f>
        <v>0</v>
      </c>
      <c r="D373" s="222">
        <f>SUM(D374:D378)</f>
        <v>0</v>
      </c>
      <c r="E373" s="223"/>
    </row>
    <row r="374" spans="1:5">
      <c r="A374" s="220">
        <v>2050401</v>
      </c>
      <c r="B374" s="224" t="s">
        <v>386</v>
      </c>
      <c r="C374" s="229"/>
      <c r="D374" s="228"/>
      <c r="E374" s="223"/>
    </row>
    <row r="375" spans="1:5">
      <c r="A375" s="220">
        <v>2050402</v>
      </c>
      <c r="B375" s="224" t="s">
        <v>387</v>
      </c>
      <c r="C375" s="229"/>
      <c r="D375" s="228"/>
      <c r="E375" s="223"/>
    </row>
    <row r="376" spans="1:5">
      <c r="A376" s="220">
        <v>2050403</v>
      </c>
      <c r="B376" s="224" t="s">
        <v>388</v>
      </c>
      <c r="C376" s="229"/>
      <c r="D376" s="228"/>
      <c r="E376" s="223"/>
    </row>
    <row r="377" spans="1:5">
      <c r="A377" s="220">
        <v>2050404</v>
      </c>
      <c r="B377" s="227" t="s">
        <v>389</v>
      </c>
      <c r="C377" s="229"/>
      <c r="D377" s="228"/>
      <c r="E377" s="223"/>
    </row>
    <row r="378" spans="1:5">
      <c r="A378" s="220">
        <v>2050499</v>
      </c>
      <c r="B378" s="227" t="s">
        <v>390</v>
      </c>
      <c r="C378" s="228"/>
      <c r="D378" s="228"/>
      <c r="E378" s="223"/>
    </row>
    <row r="379" spans="1:5">
      <c r="A379" s="220">
        <v>20505</v>
      </c>
      <c r="B379" s="227" t="s">
        <v>391</v>
      </c>
      <c r="C379" s="222">
        <f>SUM(C380:C382)</f>
        <v>0</v>
      </c>
      <c r="D379" s="222">
        <f>SUM(D380:D382)</f>
        <v>0</v>
      </c>
      <c r="E379" s="223"/>
    </row>
    <row r="380" spans="1:5">
      <c r="A380" s="220">
        <v>2050501</v>
      </c>
      <c r="B380" s="224" t="s">
        <v>392</v>
      </c>
      <c r="C380" s="228"/>
      <c r="D380" s="228"/>
      <c r="E380" s="223"/>
    </row>
    <row r="381" spans="1:5">
      <c r="A381" s="220">
        <v>2050502</v>
      </c>
      <c r="B381" s="224" t="s">
        <v>393</v>
      </c>
      <c r="C381" s="228"/>
      <c r="D381" s="228"/>
      <c r="E381" s="223"/>
    </row>
    <row r="382" spans="1:5">
      <c r="A382" s="220">
        <v>2050599</v>
      </c>
      <c r="B382" s="224" t="s">
        <v>394</v>
      </c>
      <c r="C382" s="228"/>
      <c r="D382" s="228"/>
      <c r="E382" s="223"/>
    </row>
    <row r="383" spans="1:5">
      <c r="A383" s="220">
        <v>20506</v>
      </c>
      <c r="B383" s="227" t="s">
        <v>395</v>
      </c>
      <c r="C383" s="222">
        <f>SUM(C384:C386)</f>
        <v>0</v>
      </c>
      <c r="D383" s="222">
        <f>SUM(D384:D386)</f>
        <v>0</v>
      </c>
      <c r="E383" s="223"/>
    </row>
    <row r="384" spans="1:5">
      <c r="A384" s="220">
        <v>2050601</v>
      </c>
      <c r="B384" s="227" t="s">
        <v>396</v>
      </c>
      <c r="C384" s="228"/>
      <c r="D384" s="228"/>
      <c r="E384" s="223"/>
    </row>
    <row r="385" spans="1:5">
      <c r="A385" s="220">
        <v>2050602</v>
      </c>
      <c r="B385" s="227" t="s">
        <v>397</v>
      </c>
      <c r="C385" s="228"/>
      <c r="D385" s="228"/>
      <c r="E385" s="223"/>
    </row>
    <row r="386" spans="1:5">
      <c r="A386" s="220">
        <v>2050699</v>
      </c>
      <c r="B386" s="221" t="s">
        <v>398</v>
      </c>
      <c r="C386" s="228"/>
      <c r="D386" s="228"/>
      <c r="E386" s="223"/>
    </row>
    <row r="387" spans="1:5">
      <c r="A387" s="220">
        <v>20507</v>
      </c>
      <c r="B387" s="224" t="s">
        <v>399</v>
      </c>
      <c r="C387" s="222">
        <f>SUM(C388:C390)</f>
        <v>306</v>
      </c>
      <c r="D387" s="222">
        <f>SUM(D388:D390)</f>
        <v>523</v>
      </c>
      <c r="E387" s="223">
        <f>C387/D387</f>
        <v>0.585</v>
      </c>
    </row>
    <row r="388" spans="1:5">
      <c r="A388" s="220">
        <v>2050701</v>
      </c>
      <c r="B388" s="224" t="s">
        <v>400</v>
      </c>
      <c r="C388" s="225">
        <v>242</v>
      </c>
      <c r="D388" s="226">
        <v>434</v>
      </c>
      <c r="E388" s="223">
        <f>C388/D388</f>
        <v>0.558</v>
      </c>
    </row>
    <row r="389" spans="1:5">
      <c r="A389" s="220">
        <v>2050702</v>
      </c>
      <c r="B389" s="224" t="s">
        <v>401</v>
      </c>
      <c r="C389" s="225"/>
      <c r="D389" s="226">
        <v>0</v>
      </c>
      <c r="E389" s="223"/>
    </row>
    <row r="390" spans="1:5">
      <c r="A390" s="220">
        <v>2050799</v>
      </c>
      <c r="B390" s="227" t="s">
        <v>402</v>
      </c>
      <c r="C390" s="225">
        <v>64</v>
      </c>
      <c r="D390" s="226">
        <v>89</v>
      </c>
      <c r="E390" s="223">
        <f>C390/D390</f>
        <v>0.719</v>
      </c>
    </row>
    <row r="391" spans="1:5">
      <c r="A391" s="220">
        <v>20508</v>
      </c>
      <c r="B391" s="227" t="s">
        <v>403</v>
      </c>
      <c r="C391" s="222">
        <f>SUM(C392:C396)</f>
        <v>962</v>
      </c>
      <c r="D391" s="222">
        <f>SUM(D392:D396)</f>
        <v>2707</v>
      </c>
      <c r="E391" s="223">
        <f>C391/D391</f>
        <v>0.355</v>
      </c>
    </row>
    <row r="392" spans="1:5">
      <c r="A392" s="220">
        <v>2050801</v>
      </c>
      <c r="B392" s="227" t="s">
        <v>404</v>
      </c>
      <c r="C392" s="225">
        <v>649</v>
      </c>
      <c r="D392" s="226">
        <v>2113</v>
      </c>
      <c r="E392" s="223">
        <f>C392/D392</f>
        <v>0.307</v>
      </c>
    </row>
    <row r="393" spans="1:5">
      <c r="A393" s="220">
        <v>2050802</v>
      </c>
      <c r="B393" s="224" t="s">
        <v>405</v>
      </c>
      <c r="C393" s="225">
        <v>313</v>
      </c>
      <c r="D393" s="226">
        <v>594</v>
      </c>
      <c r="E393" s="223">
        <f>C393/D393</f>
        <v>0.527</v>
      </c>
    </row>
    <row r="394" spans="1:5">
      <c r="A394" s="220">
        <v>2050803</v>
      </c>
      <c r="B394" s="224" t="s">
        <v>406</v>
      </c>
      <c r="C394" s="225"/>
      <c r="D394" s="226"/>
      <c r="E394" s="223"/>
    </row>
    <row r="395" spans="1:5">
      <c r="A395" s="220">
        <v>2050804</v>
      </c>
      <c r="B395" s="224" t="s">
        <v>407</v>
      </c>
      <c r="C395" s="225"/>
      <c r="D395" s="226"/>
      <c r="E395" s="223"/>
    </row>
    <row r="396" spans="1:5">
      <c r="A396" s="220">
        <v>2050899</v>
      </c>
      <c r="B396" s="224" t="s">
        <v>408</v>
      </c>
      <c r="C396" s="225"/>
      <c r="D396" s="226"/>
      <c r="E396" s="223"/>
    </row>
    <row r="397" spans="1:5">
      <c r="A397" s="220">
        <v>20509</v>
      </c>
      <c r="B397" s="224" t="s">
        <v>409</v>
      </c>
      <c r="C397" s="222">
        <f>SUM(C398:C403)</f>
        <v>8445</v>
      </c>
      <c r="D397" s="222">
        <f>SUM(D398:D403)</f>
        <v>7564</v>
      </c>
      <c r="E397" s="223">
        <f>C397/D397</f>
        <v>1.116</v>
      </c>
    </row>
    <row r="398" spans="1:5">
      <c r="A398" s="220">
        <v>2050901</v>
      </c>
      <c r="B398" s="227" t="s">
        <v>410</v>
      </c>
      <c r="C398" s="225">
        <v>1500</v>
      </c>
      <c r="D398" s="226"/>
      <c r="E398" s="223"/>
    </row>
    <row r="399" spans="1:5">
      <c r="A399" s="220">
        <v>2050902</v>
      </c>
      <c r="B399" s="227" t="s">
        <v>411</v>
      </c>
      <c r="C399" s="225">
        <v>387</v>
      </c>
      <c r="D399" s="226">
        <v>450</v>
      </c>
      <c r="E399" s="223">
        <f>C399/D399</f>
        <v>0.86</v>
      </c>
    </row>
    <row r="400" spans="1:5">
      <c r="A400" s="220">
        <v>2050903</v>
      </c>
      <c r="B400" s="227" t="s">
        <v>412</v>
      </c>
      <c r="C400" s="225">
        <v>4713</v>
      </c>
      <c r="D400" s="226">
        <v>4120</v>
      </c>
      <c r="E400" s="223">
        <f>C400/D400</f>
        <v>1.144</v>
      </c>
    </row>
    <row r="401" spans="1:5">
      <c r="A401" s="220">
        <v>2050904</v>
      </c>
      <c r="B401" s="221" t="s">
        <v>413</v>
      </c>
      <c r="C401" s="225">
        <v>1043</v>
      </c>
      <c r="D401" s="226">
        <v>808</v>
      </c>
      <c r="E401" s="223">
        <f>C401/D401</f>
        <v>1.291</v>
      </c>
    </row>
    <row r="402" spans="1:5">
      <c r="A402" s="220">
        <v>2050905</v>
      </c>
      <c r="B402" s="224" t="s">
        <v>414</v>
      </c>
      <c r="C402" s="225"/>
      <c r="D402" s="226">
        <v>0</v>
      </c>
      <c r="E402" s="223"/>
    </row>
    <row r="403" spans="1:5">
      <c r="A403" s="220">
        <v>2050999</v>
      </c>
      <c r="B403" s="224" t="s">
        <v>415</v>
      </c>
      <c r="C403" s="225">
        <v>802</v>
      </c>
      <c r="D403" s="226">
        <v>2186</v>
      </c>
      <c r="E403" s="223">
        <f t="shared" ref="E403:E409" si="1">C403/D403</f>
        <v>0.367</v>
      </c>
    </row>
    <row r="404" spans="1:5">
      <c r="A404" s="220">
        <v>20599</v>
      </c>
      <c r="B404" s="224" t="s">
        <v>416</v>
      </c>
      <c r="C404" s="222">
        <f>SUM(C405)</f>
        <v>82</v>
      </c>
      <c r="D404" s="222">
        <f>SUM(D405)</f>
        <v>76</v>
      </c>
      <c r="E404" s="223">
        <f t="shared" si="1"/>
        <v>1.079</v>
      </c>
    </row>
    <row r="405" spans="1:5">
      <c r="A405" s="220">
        <v>2059999</v>
      </c>
      <c r="B405" s="224" t="s">
        <v>417</v>
      </c>
      <c r="C405" s="225">
        <v>82</v>
      </c>
      <c r="D405" s="226">
        <v>76</v>
      </c>
      <c r="E405" s="223">
        <f t="shared" si="1"/>
        <v>1.079</v>
      </c>
    </row>
    <row r="406" spans="1:5">
      <c r="A406" s="220">
        <v>206</v>
      </c>
      <c r="B406" s="221" t="s">
        <v>418</v>
      </c>
      <c r="C406" s="222">
        <f>SUM(C407,C412,C421,C427,C432,C437,C442,C449,C453,C457)</f>
        <v>1022</v>
      </c>
      <c r="D406" s="222">
        <f>SUM(D407,D412,D421,D427,D432,D437,D442,D449,D453,D457)</f>
        <v>2425</v>
      </c>
      <c r="E406" s="223">
        <f t="shared" si="1"/>
        <v>0.421</v>
      </c>
    </row>
    <row r="407" spans="1:5">
      <c r="A407" s="220">
        <v>20601</v>
      </c>
      <c r="B407" s="227" t="s">
        <v>419</v>
      </c>
      <c r="C407" s="222">
        <f>SUM(C408:C411)</f>
        <v>242</v>
      </c>
      <c r="D407" s="222">
        <f>SUM(D408:D411)</f>
        <v>174</v>
      </c>
      <c r="E407" s="223">
        <f t="shared" si="1"/>
        <v>1.391</v>
      </c>
    </row>
    <row r="408" spans="1:5">
      <c r="A408" s="220">
        <v>2060101</v>
      </c>
      <c r="B408" s="224" t="s">
        <v>162</v>
      </c>
      <c r="C408" s="225">
        <v>235</v>
      </c>
      <c r="D408" s="226">
        <v>171</v>
      </c>
      <c r="E408" s="223">
        <f t="shared" si="1"/>
        <v>1.374</v>
      </c>
    </row>
    <row r="409" spans="1:5">
      <c r="A409" s="220">
        <v>2060102</v>
      </c>
      <c r="B409" s="224" t="s">
        <v>163</v>
      </c>
      <c r="C409" s="225">
        <v>7</v>
      </c>
      <c r="D409" s="226">
        <v>3</v>
      </c>
      <c r="E409" s="223">
        <f t="shared" si="1"/>
        <v>2.333</v>
      </c>
    </row>
    <row r="410" spans="1:5">
      <c r="A410" s="220">
        <v>2060103</v>
      </c>
      <c r="B410" s="224" t="s">
        <v>164</v>
      </c>
      <c r="C410" s="225"/>
      <c r="D410" s="226"/>
      <c r="E410" s="223"/>
    </row>
    <row r="411" spans="1:5">
      <c r="A411" s="220">
        <v>2060199</v>
      </c>
      <c r="B411" s="227" t="s">
        <v>420</v>
      </c>
      <c r="C411" s="228"/>
      <c r="D411" s="228"/>
      <c r="E411" s="223"/>
    </row>
    <row r="412" spans="1:5">
      <c r="A412" s="220">
        <v>20602</v>
      </c>
      <c r="B412" s="224" t="s">
        <v>421</v>
      </c>
      <c r="C412" s="222">
        <f>SUM(C413:C420)</f>
        <v>20</v>
      </c>
      <c r="D412" s="222">
        <f>SUM(D413:D420)</f>
        <v>0</v>
      </c>
      <c r="E412" s="223"/>
    </row>
    <row r="413" spans="1:5">
      <c r="A413" s="220">
        <v>2060201</v>
      </c>
      <c r="B413" s="224" t="s">
        <v>422</v>
      </c>
      <c r="C413" s="228"/>
      <c r="D413" s="228"/>
      <c r="E413" s="223"/>
    </row>
    <row r="414" spans="1:5">
      <c r="A414" s="220">
        <v>2060203</v>
      </c>
      <c r="B414" s="221" t="s">
        <v>423</v>
      </c>
      <c r="C414" s="225">
        <v>20</v>
      </c>
      <c r="D414" s="228"/>
      <c r="E414" s="223"/>
    </row>
    <row r="415" spans="1:5">
      <c r="A415" s="220">
        <v>2060204</v>
      </c>
      <c r="B415" s="224" t="s">
        <v>424</v>
      </c>
      <c r="C415" s="228"/>
      <c r="D415" s="228"/>
      <c r="E415" s="223"/>
    </row>
    <row r="416" spans="1:5">
      <c r="A416" s="220">
        <v>2060205</v>
      </c>
      <c r="B416" s="224" t="s">
        <v>425</v>
      </c>
      <c r="C416" s="228"/>
      <c r="D416" s="228"/>
      <c r="E416" s="223"/>
    </row>
    <row r="417" spans="1:5">
      <c r="A417" s="220">
        <v>2060206</v>
      </c>
      <c r="B417" s="224" t="s">
        <v>426</v>
      </c>
      <c r="C417" s="228"/>
      <c r="D417" s="228"/>
      <c r="E417" s="223"/>
    </row>
    <row r="418" spans="1:5">
      <c r="A418" s="220">
        <v>2060207</v>
      </c>
      <c r="B418" s="227" t="s">
        <v>427</v>
      </c>
      <c r="C418" s="228"/>
      <c r="D418" s="228"/>
      <c r="E418" s="223"/>
    </row>
    <row r="419" spans="1:5">
      <c r="A419" s="220">
        <v>2060208</v>
      </c>
      <c r="B419" s="227" t="s">
        <v>428</v>
      </c>
      <c r="C419" s="228"/>
      <c r="D419" s="228"/>
      <c r="E419" s="223"/>
    </row>
    <row r="420" spans="1:5">
      <c r="A420" s="220">
        <v>2060299</v>
      </c>
      <c r="B420" s="227" t="s">
        <v>429</v>
      </c>
      <c r="C420" s="228"/>
      <c r="D420" s="228"/>
      <c r="E420" s="223"/>
    </row>
    <row r="421" spans="1:5">
      <c r="A421" s="220">
        <v>20603</v>
      </c>
      <c r="B421" s="227" t="s">
        <v>430</v>
      </c>
      <c r="C421" s="222">
        <f>SUM(C422:C426)</f>
        <v>80</v>
      </c>
      <c r="D421" s="222">
        <f>SUM(D422:D426)</f>
        <v>84</v>
      </c>
      <c r="E421" s="223">
        <f>C421/D421</f>
        <v>0.952</v>
      </c>
    </row>
    <row r="422" spans="1:5">
      <c r="A422" s="220">
        <v>2060301</v>
      </c>
      <c r="B422" s="224" t="s">
        <v>422</v>
      </c>
      <c r="C422" s="225">
        <v>80</v>
      </c>
      <c r="D422" s="226">
        <v>84</v>
      </c>
      <c r="E422" s="223">
        <f>C422/D422</f>
        <v>0.952</v>
      </c>
    </row>
    <row r="423" spans="1:5">
      <c r="A423" s="220">
        <v>2060302</v>
      </c>
      <c r="B423" s="224" t="s">
        <v>431</v>
      </c>
      <c r="C423" s="228"/>
      <c r="D423" s="228"/>
      <c r="E423" s="223"/>
    </row>
    <row r="424" spans="1:5">
      <c r="A424" s="220">
        <v>2060303</v>
      </c>
      <c r="B424" s="224" t="s">
        <v>432</v>
      </c>
      <c r="C424" s="228"/>
      <c r="D424" s="228"/>
      <c r="E424" s="223"/>
    </row>
    <row r="425" spans="1:5">
      <c r="A425" s="220">
        <v>2060304</v>
      </c>
      <c r="B425" s="227" t="s">
        <v>433</v>
      </c>
      <c r="C425" s="228"/>
      <c r="D425" s="228"/>
      <c r="E425" s="223"/>
    </row>
    <row r="426" spans="1:5">
      <c r="A426" s="220">
        <v>2060399</v>
      </c>
      <c r="B426" s="227" t="s">
        <v>434</v>
      </c>
      <c r="C426" s="228"/>
      <c r="D426" s="228"/>
      <c r="E426" s="223"/>
    </row>
    <row r="427" spans="1:5">
      <c r="A427" s="220">
        <v>20604</v>
      </c>
      <c r="B427" s="227" t="s">
        <v>435</v>
      </c>
      <c r="C427" s="222">
        <f>SUM(C428:C431)</f>
        <v>180</v>
      </c>
      <c r="D427" s="222">
        <f>SUM(D428:D431)</f>
        <v>1801</v>
      </c>
      <c r="E427" s="223">
        <f>C427/D427</f>
        <v>0.1</v>
      </c>
    </row>
    <row r="428" spans="1:5">
      <c r="A428" s="220">
        <v>2060401</v>
      </c>
      <c r="B428" s="221" t="s">
        <v>422</v>
      </c>
      <c r="C428" s="228"/>
      <c r="D428" s="228"/>
      <c r="E428" s="223"/>
    </row>
    <row r="429" spans="1:5">
      <c r="A429" s="220">
        <v>2060404</v>
      </c>
      <c r="B429" s="224" t="s">
        <v>436</v>
      </c>
      <c r="C429" s="225">
        <v>180</v>
      </c>
      <c r="D429" s="226">
        <v>905</v>
      </c>
      <c r="E429" s="223">
        <f>C429/D429</f>
        <v>0.199</v>
      </c>
    </row>
    <row r="430" spans="1:5">
      <c r="A430" s="220">
        <v>2060405</v>
      </c>
      <c r="B430" s="224" t="s">
        <v>437</v>
      </c>
      <c r="C430" s="225"/>
      <c r="D430" s="226"/>
      <c r="E430" s="223"/>
    </row>
    <row r="431" spans="1:5">
      <c r="A431" s="220">
        <v>2060499</v>
      </c>
      <c r="B431" s="227" t="s">
        <v>438</v>
      </c>
      <c r="C431" s="225"/>
      <c r="D431" s="226">
        <v>896</v>
      </c>
      <c r="E431" s="223">
        <f>C431/D431</f>
        <v>0</v>
      </c>
    </row>
    <row r="432" spans="1:5">
      <c r="A432" s="220">
        <v>20605</v>
      </c>
      <c r="B432" s="227" t="s">
        <v>439</v>
      </c>
      <c r="C432" s="222">
        <f>SUM(C433:C436)</f>
        <v>124</v>
      </c>
      <c r="D432" s="222">
        <f>SUM(D433:D436)</f>
        <v>118</v>
      </c>
      <c r="E432" s="223">
        <f>C432/D432</f>
        <v>1.051</v>
      </c>
    </row>
    <row r="433" spans="1:5">
      <c r="A433" s="220">
        <v>2060501</v>
      </c>
      <c r="B433" s="227" t="s">
        <v>422</v>
      </c>
      <c r="C433" s="225">
        <v>94</v>
      </c>
      <c r="D433" s="226">
        <v>94</v>
      </c>
      <c r="E433" s="223">
        <f>C433/D433</f>
        <v>1</v>
      </c>
    </row>
    <row r="434" spans="1:5">
      <c r="A434" s="220">
        <v>2060502</v>
      </c>
      <c r="B434" s="224" t="s">
        <v>440</v>
      </c>
      <c r="C434" s="225">
        <v>30</v>
      </c>
      <c r="D434" s="226">
        <v>24</v>
      </c>
      <c r="E434" s="223">
        <f>C434/D434</f>
        <v>1.25</v>
      </c>
    </row>
    <row r="435" spans="1:5">
      <c r="A435" s="220">
        <v>2060503</v>
      </c>
      <c r="B435" s="224" t="s">
        <v>441</v>
      </c>
      <c r="C435" s="225"/>
      <c r="D435" s="226"/>
      <c r="E435" s="223"/>
    </row>
    <row r="436" spans="1:5">
      <c r="A436" s="220">
        <v>2060599</v>
      </c>
      <c r="B436" s="224" t="s">
        <v>442</v>
      </c>
      <c r="C436" s="228"/>
      <c r="D436" s="228"/>
      <c r="E436" s="223"/>
    </row>
    <row r="437" spans="1:5">
      <c r="A437" s="220">
        <v>20606</v>
      </c>
      <c r="B437" s="227" t="s">
        <v>443</v>
      </c>
      <c r="C437" s="222">
        <f>SUM(C438:C441)</f>
        <v>0</v>
      </c>
      <c r="D437" s="222">
        <f>SUM(D438:D441)</f>
        <v>0</v>
      </c>
      <c r="E437" s="223"/>
    </row>
    <row r="438" spans="1:5">
      <c r="A438" s="220">
        <v>2060601</v>
      </c>
      <c r="B438" s="227" t="s">
        <v>444</v>
      </c>
      <c r="C438" s="228"/>
      <c r="D438" s="228"/>
      <c r="E438" s="223"/>
    </row>
    <row r="439" spans="1:5">
      <c r="A439" s="220">
        <v>2060602</v>
      </c>
      <c r="B439" s="227" t="s">
        <v>445</v>
      </c>
      <c r="C439" s="228"/>
      <c r="D439" s="228"/>
      <c r="E439" s="223"/>
    </row>
    <row r="440" spans="1:5">
      <c r="A440" s="220">
        <v>2060603</v>
      </c>
      <c r="B440" s="227" t="s">
        <v>446</v>
      </c>
      <c r="C440" s="228"/>
      <c r="D440" s="228"/>
      <c r="E440" s="223"/>
    </row>
    <row r="441" spans="1:5">
      <c r="A441" s="220">
        <v>2060699</v>
      </c>
      <c r="B441" s="227" t="s">
        <v>447</v>
      </c>
      <c r="C441" s="228"/>
      <c r="D441" s="228"/>
      <c r="E441" s="223"/>
    </row>
    <row r="442" spans="1:5">
      <c r="A442" s="220">
        <v>20607</v>
      </c>
      <c r="B442" s="224" t="s">
        <v>448</v>
      </c>
      <c r="C442" s="222">
        <f>SUM(C443:C448)</f>
        <v>257</v>
      </c>
      <c r="D442" s="222">
        <f>SUM(D443:D448)</f>
        <v>237</v>
      </c>
      <c r="E442" s="223">
        <f>C442/D442</f>
        <v>1.084</v>
      </c>
    </row>
    <row r="443" spans="1:5">
      <c r="A443" s="220">
        <v>2060701</v>
      </c>
      <c r="B443" s="224" t="s">
        <v>422</v>
      </c>
      <c r="C443" s="225">
        <v>188</v>
      </c>
      <c r="D443" s="226">
        <v>206</v>
      </c>
      <c r="E443" s="223">
        <f>C443/D443</f>
        <v>0.913</v>
      </c>
    </row>
    <row r="444" spans="1:5">
      <c r="A444" s="220">
        <v>2060702</v>
      </c>
      <c r="B444" s="227" t="s">
        <v>449</v>
      </c>
      <c r="C444" s="225">
        <v>32</v>
      </c>
      <c r="D444" s="226">
        <v>23</v>
      </c>
      <c r="E444" s="223">
        <f>C444/D444</f>
        <v>1.391</v>
      </c>
    </row>
    <row r="445" spans="1:5">
      <c r="A445" s="220">
        <v>2060703</v>
      </c>
      <c r="B445" s="227" t="s">
        <v>450</v>
      </c>
      <c r="C445" s="225"/>
      <c r="D445" s="226"/>
      <c r="E445" s="223"/>
    </row>
    <row r="446" spans="1:5">
      <c r="A446" s="220">
        <v>2060704</v>
      </c>
      <c r="B446" s="227" t="s">
        <v>451</v>
      </c>
      <c r="C446" s="225"/>
      <c r="D446" s="226"/>
      <c r="E446" s="223"/>
    </row>
    <row r="447" spans="1:5">
      <c r="A447" s="220">
        <v>2060705</v>
      </c>
      <c r="B447" s="224" t="s">
        <v>452</v>
      </c>
      <c r="C447" s="225"/>
      <c r="D447" s="226"/>
      <c r="E447" s="223"/>
    </row>
    <row r="448" spans="1:5">
      <c r="A448" s="220">
        <v>2060799</v>
      </c>
      <c r="B448" s="224" t="s">
        <v>453</v>
      </c>
      <c r="C448" s="225">
        <v>37</v>
      </c>
      <c r="D448" s="226">
        <v>8</v>
      </c>
      <c r="E448" s="223">
        <f>C448/D448</f>
        <v>4.625</v>
      </c>
    </row>
    <row r="449" spans="1:5">
      <c r="A449" s="220">
        <v>20608</v>
      </c>
      <c r="B449" s="224" t="s">
        <v>454</v>
      </c>
      <c r="C449" s="222">
        <f>SUM(C450:C452)</f>
        <v>0</v>
      </c>
      <c r="D449" s="222">
        <f>SUM(D450:D452)</f>
        <v>0</v>
      </c>
      <c r="E449" s="223"/>
    </row>
    <row r="450" spans="1:5">
      <c r="A450" s="220">
        <v>2060801</v>
      </c>
      <c r="B450" s="227" t="s">
        <v>455</v>
      </c>
      <c r="C450" s="228"/>
      <c r="D450" s="228"/>
      <c r="E450" s="223"/>
    </row>
    <row r="451" spans="1:5">
      <c r="A451" s="220">
        <v>2060802</v>
      </c>
      <c r="B451" s="227" t="s">
        <v>456</v>
      </c>
      <c r="C451" s="228"/>
      <c r="D451" s="228"/>
      <c r="E451" s="223"/>
    </row>
    <row r="452" spans="1:5">
      <c r="A452" s="220">
        <v>2060899</v>
      </c>
      <c r="B452" s="227" t="s">
        <v>457</v>
      </c>
      <c r="C452" s="228"/>
      <c r="D452" s="228"/>
      <c r="E452" s="223"/>
    </row>
    <row r="453" spans="1:5">
      <c r="A453" s="220">
        <v>20609</v>
      </c>
      <c r="B453" s="221" t="s">
        <v>458</v>
      </c>
      <c r="C453" s="222">
        <f>SUM(C454:C456)</f>
        <v>0</v>
      </c>
      <c r="D453" s="222">
        <f>SUM(D454:D456)</f>
        <v>0</v>
      </c>
      <c r="E453" s="223"/>
    </row>
    <row r="454" spans="1:5">
      <c r="A454" s="220">
        <v>2060901</v>
      </c>
      <c r="B454" s="227" t="s">
        <v>459</v>
      </c>
      <c r="C454" s="228"/>
      <c r="D454" s="228"/>
      <c r="E454" s="223"/>
    </row>
    <row r="455" spans="1:5">
      <c r="A455" s="220">
        <v>2060902</v>
      </c>
      <c r="B455" s="227" t="s">
        <v>460</v>
      </c>
      <c r="C455" s="228"/>
      <c r="D455" s="228"/>
      <c r="E455" s="223"/>
    </row>
    <row r="456" spans="1:5">
      <c r="A456" s="220">
        <v>2060999</v>
      </c>
      <c r="B456" s="227" t="s">
        <v>461</v>
      </c>
      <c r="C456" s="228"/>
      <c r="D456" s="228"/>
      <c r="E456" s="223"/>
    </row>
    <row r="457" spans="1:5">
      <c r="A457" s="220">
        <v>20699</v>
      </c>
      <c r="B457" s="224" t="s">
        <v>462</v>
      </c>
      <c r="C457" s="222">
        <f>SUM(C458:C461)</f>
        <v>119</v>
      </c>
      <c r="D457" s="222">
        <f>SUM(D458:D461)</f>
        <v>11</v>
      </c>
      <c r="E457" s="223">
        <f>C457/D457</f>
        <v>10.818</v>
      </c>
    </row>
    <row r="458" spans="1:5">
      <c r="A458" s="220">
        <v>2069901</v>
      </c>
      <c r="B458" s="224" t="s">
        <v>463</v>
      </c>
      <c r="C458" s="228"/>
      <c r="D458" s="228"/>
      <c r="E458" s="223"/>
    </row>
    <row r="459" spans="1:5">
      <c r="A459" s="220">
        <v>2069902</v>
      </c>
      <c r="B459" s="227" t="s">
        <v>464</v>
      </c>
      <c r="C459" s="228"/>
      <c r="D459" s="228"/>
      <c r="E459" s="223"/>
    </row>
    <row r="460" spans="1:5">
      <c r="A460" s="220">
        <v>2069903</v>
      </c>
      <c r="B460" s="227" t="s">
        <v>465</v>
      </c>
      <c r="C460" s="228"/>
      <c r="D460" s="228"/>
      <c r="E460" s="223"/>
    </row>
    <row r="461" spans="1:5">
      <c r="A461" s="220">
        <v>2069999</v>
      </c>
      <c r="B461" s="227" t="s">
        <v>466</v>
      </c>
      <c r="C461" s="225">
        <v>119</v>
      </c>
      <c r="D461" s="226">
        <v>11</v>
      </c>
      <c r="E461" s="223">
        <f>C461/D461</f>
        <v>10.818</v>
      </c>
    </row>
    <row r="462" spans="1:5">
      <c r="A462" s="220">
        <v>207</v>
      </c>
      <c r="B462" s="221" t="s">
        <v>467</v>
      </c>
      <c r="C462" s="222">
        <f>SUM(C463,C479,C487,C498,C507,C515)</f>
        <v>1105</v>
      </c>
      <c r="D462" s="222">
        <f>SUM(D463,D479,D487,D498,D507,D515)</f>
        <v>1975</v>
      </c>
      <c r="E462" s="223">
        <f>C462/D462</f>
        <v>0.559</v>
      </c>
    </row>
    <row r="463" spans="1:5">
      <c r="A463" s="220">
        <v>20701</v>
      </c>
      <c r="B463" s="221" t="s">
        <v>468</v>
      </c>
      <c r="C463" s="222">
        <f>SUM(C464:C478)</f>
        <v>565</v>
      </c>
      <c r="D463" s="222">
        <f>SUM(D464:D478)</f>
        <v>1102</v>
      </c>
      <c r="E463" s="223">
        <f>C463/D463</f>
        <v>0.513</v>
      </c>
    </row>
    <row r="464" spans="1:5">
      <c r="A464" s="220">
        <v>2070101</v>
      </c>
      <c r="B464" s="221" t="s">
        <v>162</v>
      </c>
      <c r="C464" s="225">
        <v>229</v>
      </c>
      <c r="D464" s="226">
        <v>242</v>
      </c>
      <c r="E464" s="223">
        <f>C464/D464</f>
        <v>0.946</v>
      </c>
    </row>
    <row r="465" spans="1:5">
      <c r="A465" s="220">
        <v>2070102</v>
      </c>
      <c r="B465" s="221" t="s">
        <v>163</v>
      </c>
      <c r="C465" s="225"/>
      <c r="D465" s="226">
        <v>0</v>
      </c>
      <c r="E465" s="223"/>
    </row>
    <row r="466" spans="1:5">
      <c r="A466" s="220">
        <v>2070103</v>
      </c>
      <c r="B466" s="221" t="s">
        <v>164</v>
      </c>
      <c r="C466" s="225"/>
      <c r="D466" s="226">
        <v>0</v>
      </c>
      <c r="E466" s="223"/>
    </row>
    <row r="467" spans="1:5">
      <c r="A467" s="220">
        <v>2070104</v>
      </c>
      <c r="B467" s="221" t="s">
        <v>469</v>
      </c>
      <c r="C467" s="225"/>
      <c r="D467" s="226">
        <v>0</v>
      </c>
      <c r="E467" s="223"/>
    </row>
    <row r="468" spans="1:5">
      <c r="A468" s="220">
        <v>2070105</v>
      </c>
      <c r="B468" s="221" t="s">
        <v>470</v>
      </c>
      <c r="C468" s="225"/>
      <c r="D468" s="226">
        <v>0</v>
      </c>
      <c r="E468" s="223"/>
    </row>
    <row r="469" spans="1:5">
      <c r="A469" s="220">
        <v>2070106</v>
      </c>
      <c r="B469" s="221" t="s">
        <v>471</v>
      </c>
      <c r="C469" s="225"/>
      <c r="D469" s="226">
        <v>0</v>
      </c>
      <c r="E469" s="223"/>
    </row>
    <row r="470" spans="1:5">
      <c r="A470" s="220">
        <v>2070107</v>
      </c>
      <c r="B470" s="221" t="s">
        <v>472</v>
      </c>
      <c r="C470" s="225">
        <v>64</v>
      </c>
      <c r="D470" s="226">
        <v>62</v>
      </c>
      <c r="E470" s="223">
        <f>C470/D470</f>
        <v>1.032</v>
      </c>
    </row>
    <row r="471" spans="1:5">
      <c r="A471" s="220">
        <v>2070108</v>
      </c>
      <c r="B471" s="221" t="s">
        <v>473</v>
      </c>
      <c r="C471" s="225"/>
      <c r="D471" s="226">
        <v>0</v>
      </c>
      <c r="E471" s="223"/>
    </row>
    <row r="472" spans="1:5">
      <c r="A472" s="220">
        <v>2070109</v>
      </c>
      <c r="B472" s="221" t="s">
        <v>474</v>
      </c>
      <c r="C472" s="225"/>
      <c r="D472" s="226">
        <v>213</v>
      </c>
      <c r="E472" s="223">
        <f>C472/D472</f>
        <v>0</v>
      </c>
    </row>
    <row r="473" spans="1:5">
      <c r="A473" s="220">
        <v>2070110</v>
      </c>
      <c r="B473" s="221" t="s">
        <v>475</v>
      </c>
      <c r="C473" s="225"/>
      <c r="D473" s="226">
        <v>0</v>
      </c>
      <c r="E473" s="223"/>
    </row>
    <row r="474" spans="1:5">
      <c r="A474" s="220">
        <v>2070111</v>
      </c>
      <c r="B474" s="221" t="s">
        <v>476</v>
      </c>
      <c r="C474" s="225"/>
      <c r="D474" s="226">
        <v>85</v>
      </c>
      <c r="E474" s="223">
        <f>C474/D474</f>
        <v>0</v>
      </c>
    </row>
    <row r="475" spans="1:5">
      <c r="A475" s="220">
        <v>2070112</v>
      </c>
      <c r="B475" s="221" t="s">
        <v>477</v>
      </c>
      <c r="C475" s="225"/>
      <c r="D475" s="226">
        <v>119</v>
      </c>
      <c r="E475" s="223">
        <f>C475/D475</f>
        <v>0</v>
      </c>
    </row>
    <row r="476" spans="1:5">
      <c r="A476" s="220">
        <v>2070113</v>
      </c>
      <c r="B476" s="221" t="s">
        <v>478</v>
      </c>
      <c r="C476" s="225">
        <v>35</v>
      </c>
      <c r="D476" s="226">
        <v>0</v>
      </c>
      <c r="E476" s="223"/>
    </row>
    <row r="477" spans="1:5">
      <c r="A477" s="220">
        <v>2070114</v>
      </c>
      <c r="B477" s="221" t="s">
        <v>479</v>
      </c>
      <c r="C477" s="225"/>
      <c r="D477" s="226">
        <v>0</v>
      </c>
      <c r="E477" s="223"/>
    </row>
    <row r="478" spans="1:5">
      <c r="A478" s="220">
        <v>2070199</v>
      </c>
      <c r="B478" s="221" t="s">
        <v>480</v>
      </c>
      <c r="C478" s="225">
        <v>237</v>
      </c>
      <c r="D478" s="226">
        <v>381</v>
      </c>
      <c r="E478" s="223">
        <f>C478/D478</f>
        <v>0.622</v>
      </c>
    </row>
    <row r="479" spans="1:5">
      <c r="A479" s="220">
        <v>20702</v>
      </c>
      <c r="B479" s="221" t="s">
        <v>481</v>
      </c>
      <c r="C479" s="222">
        <f>SUM(C480:C486)</f>
        <v>79</v>
      </c>
      <c r="D479" s="222">
        <f>SUM(D480:D486)</f>
        <v>174</v>
      </c>
      <c r="E479" s="223">
        <f>C479/D479</f>
        <v>0.454</v>
      </c>
    </row>
    <row r="480" spans="1:5">
      <c r="A480" s="220">
        <v>2070201</v>
      </c>
      <c r="B480" s="221" t="s">
        <v>162</v>
      </c>
      <c r="C480" s="229"/>
      <c r="D480" s="228"/>
      <c r="E480" s="223"/>
    </row>
    <row r="481" spans="1:5">
      <c r="A481" s="220">
        <v>2070202</v>
      </c>
      <c r="B481" s="221" t="s">
        <v>163</v>
      </c>
      <c r="C481" s="229"/>
      <c r="D481" s="228"/>
      <c r="E481" s="223"/>
    </row>
    <row r="482" spans="1:5">
      <c r="A482" s="220">
        <v>2070203</v>
      </c>
      <c r="B482" s="221" t="s">
        <v>164</v>
      </c>
      <c r="C482" s="229"/>
      <c r="D482" s="228"/>
      <c r="E482" s="223"/>
    </row>
    <row r="483" spans="1:5">
      <c r="A483" s="220">
        <v>2070204</v>
      </c>
      <c r="B483" s="221" t="s">
        <v>482</v>
      </c>
      <c r="C483" s="225">
        <v>28</v>
      </c>
      <c r="D483" s="226">
        <v>118</v>
      </c>
      <c r="E483" s="223">
        <f>C483/D483</f>
        <v>0.237</v>
      </c>
    </row>
    <row r="484" spans="1:5">
      <c r="A484" s="220">
        <v>2070205</v>
      </c>
      <c r="B484" s="221" t="s">
        <v>483</v>
      </c>
      <c r="C484" s="225"/>
      <c r="D484" s="226"/>
      <c r="E484" s="223"/>
    </row>
    <row r="485" spans="1:5">
      <c r="A485" s="220">
        <v>2070206</v>
      </c>
      <c r="B485" s="221" t="s">
        <v>484</v>
      </c>
      <c r="C485" s="225"/>
      <c r="D485" s="226"/>
      <c r="E485" s="223"/>
    </row>
    <row r="486" spans="1:5">
      <c r="A486" s="220">
        <v>2070299</v>
      </c>
      <c r="B486" s="221" t="s">
        <v>485</v>
      </c>
      <c r="C486" s="225">
        <v>51</v>
      </c>
      <c r="D486" s="226">
        <v>56</v>
      </c>
      <c r="E486" s="223">
        <f>C486/D486</f>
        <v>0.911</v>
      </c>
    </row>
    <row r="487" spans="1:5">
      <c r="A487" s="220">
        <v>20703</v>
      </c>
      <c r="B487" s="221" t="s">
        <v>486</v>
      </c>
      <c r="C487" s="222">
        <f>SUM(C488:C497)</f>
        <v>130</v>
      </c>
      <c r="D487" s="222">
        <f>SUM(D488:D497)</f>
        <v>288</v>
      </c>
      <c r="E487" s="223">
        <f>C487/D487</f>
        <v>0.451</v>
      </c>
    </row>
    <row r="488" spans="1:5">
      <c r="A488" s="220">
        <v>2070301</v>
      </c>
      <c r="B488" s="221" t="s">
        <v>162</v>
      </c>
      <c r="C488" s="225"/>
      <c r="D488" s="226"/>
      <c r="E488" s="223"/>
    </row>
    <row r="489" spans="1:5">
      <c r="A489" s="220">
        <v>2070302</v>
      </c>
      <c r="B489" s="221" t="s">
        <v>163</v>
      </c>
      <c r="C489" s="225"/>
      <c r="D489" s="226"/>
      <c r="E489" s="223"/>
    </row>
    <row r="490" spans="1:5">
      <c r="A490" s="220">
        <v>2070303</v>
      </c>
      <c r="B490" s="221" t="s">
        <v>164</v>
      </c>
      <c r="C490" s="225"/>
      <c r="D490" s="226"/>
      <c r="E490" s="223"/>
    </row>
    <row r="491" spans="1:5">
      <c r="A491" s="220">
        <v>2070304</v>
      </c>
      <c r="B491" s="221" t="s">
        <v>487</v>
      </c>
      <c r="C491" s="225"/>
      <c r="D491" s="226"/>
      <c r="E491" s="223"/>
    </row>
    <row r="492" spans="1:5">
      <c r="A492" s="220">
        <v>2070305</v>
      </c>
      <c r="B492" s="221" t="s">
        <v>488</v>
      </c>
      <c r="C492" s="225"/>
      <c r="D492" s="226">
        <v>139</v>
      </c>
      <c r="E492" s="223">
        <f>C492/D492</f>
        <v>0</v>
      </c>
    </row>
    <row r="493" spans="1:5">
      <c r="A493" s="220">
        <v>2070306</v>
      </c>
      <c r="B493" s="221" t="s">
        <v>489</v>
      </c>
      <c r="C493" s="225"/>
      <c r="D493" s="226"/>
      <c r="E493" s="223"/>
    </row>
    <row r="494" spans="1:5">
      <c r="A494" s="220">
        <v>2070307</v>
      </c>
      <c r="B494" s="221" t="s">
        <v>490</v>
      </c>
      <c r="C494" s="225"/>
      <c r="D494" s="226"/>
      <c r="E494" s="223"/>
    </row>
    <row r="495" spans="1:5">
      <c r="A495" s="220">
        <v>2070308</v>
      </c>
      <c r="B495" s="221" t="s">
        <v>491</v>
      </c>
      <c r="C495" s="225">
        <v>34</v>
      </c>
      <c r="D495" s="226"/>
      <c r="E495" s="223"/>
    </row>
    <row r="496" spans="1:5">
      <c r="A496" s="220">
        <v>2070309</v>
      </c>
      <c r="B496" s="221" t="s">
        <v>492</v>
      </c>
      <c r="C496" s="225"/>
      <c r="D496" s="226"/>
      <c r="E496" s="223"/>
    </row>
    <row r="497" spans="1:5">
      <c r="A497" s="220">
        <v>2070399</v>
      </c>
      <c r="B497" s="221" t="s">
        <v>493</v>
      </c>
      <c r="C497" s="225">
        <v>96</v>
      </c>
      <c r="D497" s="226">
        <v>149</v>
      </c>
      <c r="E497" s="223">
        <f>C497/D497</f>
        <v>0.644</v>
      </c>
    </row>
    <row r="498" spans="1:5">
      <c r="A498" s="220">
        <v>20706</v>
      </c>
      <c r="B498" s="221" t="s">
        <v>494</v>
      </c>
      <c r="C498" s="222">
        <f>SUM(C499:C506)</f>
        <v>0</v>
      </c>
      <c r="D498" s="222">
        <f>SUM(D499:D506)</f>
        <v>0</v>
      </c>
      <c r="E498" s="223"/>
    </row>
    <row r="499" spans="1:5">
      <c r="A499" s="220">
        <v>2070601</v>
      </c>
      <c r="B499" s="221" t="s">
        <v>162</v>
      </c>
      <c r="C499" s="229"/>
      <c r="D499" s="228"/>
      <c r="E499" s="223"/>
    </row>
    <row r="500" spans="1:5">
      <c r="A500" s="220">
        <v>2070602</v>
      </c>
      <c r="B500" s="221" t="s">
        <v>163</v>
      </c>
      <c r="C500" s="229"/>
      <c r="D500" s="228"/>
      <c r="E500" s="223"/>
    </row>
    <row r="501" spans="1:5">
      <c r="A501" s="220">
        <v>2070603</v>
      </c>
      <c r="B501" s="221" t="s">
        <v>164</v>
      </c>
      <c r="C501" s="229"/>
      <c r="D501" s="228"/>
      <c r="E501" s="223"/>
    </row>
    <row r="502" spans="1:5">
      <c r="A502" s="220">
        <v>2070604</v>
      </c>
      <c r="B502" s="221" t="s">
        <v>495</v>
      </c>
      <c r="C502" s="229"/>
      <c r="D502" s="228"/>
      <c r="E502" s="223"/>
    </row>
    <row r="503" spans="1:5">
      <c r="A503" s="220">
        <v>2070605</v>
      </c>
      <c r="B503" s="221" t="s">
        <v>496</v>
      </c>
      <c r="C503" s="229"/>
      <c r="D503" s="228"/>
      <c r="E503" s="223"/>
    </row>
    <row r="504" spans="1:5">
      <c r="A504" s="220">
        <v>2070606</v>
      </c>
      <c r="B504" s="221" t="s">
        <v>497</v>
      </c>
      <c r="C504" s="229"/>
      <c r="D504" s="228"/>
      <c r="E504" s="223"/>
    </row>
    <row r="505" spans="1:5">
      <c r="A505" s="220">
        <v>2070607</v>
      </c>
      <c r="B505" s="221" t="s">
        <v>498</v>
      </c>
      <c r="C505" s="229"/>
      <c r="D505" s="228"/>
      <c r="E505" s="223"/>
    </row>
    <row r="506" spans="1:5">
      <c r="A506" s="220">
        <v>2070699</v>
      </c>
      <c r="B506" s="221" t="s">
        <v>499</v>
      </c>
      <c r="C506" s="229"/>
      <c r="D506" s="228"/>
      <c r="E506" s="223"/>
    </row>
    <row r="507" spans="1:5">
      <c r="A507" s="220">
        <v>20708</v>
      </c>
      <c r="B507" s="221" t="s">
        <v>500</v>
      </c>
      <c r="C507" s="222">
        <f>SUM(C508:C514)</f>
        <v>84</v>
      </c>
      <c r="D507" s="222">
        <f>SUM(D508:D514)</f>
        <v>15</v>
      </c>
      <c r="E507" s="223">
        <f>C507/D507</f>
        <v>5.6</v>
      </c>
    </row>
    <row r="508" spans="1:5">
      <c r="A508" s="220">
        <v>2070801</v>
      </c>
      <c r="B508" s="221" t="s">
        <v>162</v>
      </c>
      <c r="C508" s="229"/>
      <c r="D508" s="228"/>
      <c r="E508" s="223"/>
    </row>
    <row r="509" spans="1:5">
      <c r="A509" s="220">
        <v>2070802</v>
      </c>
      <c r="B509" s="221" t="s">
        <v>163</v>
      </c>
      <c r="C509" s="228"/>
      <c r="D509" s="228"/>
      <c r="E509" s="223"/>
    </row>
    <row r="510" spans="1:5">
      <c r="A510" s="220">
        <v>2070803</v>
      </c>
      <c r="B510" s="221" t="s">
        <v>164</v>
      </c>
      <c r="C510" s="228"/>
      <c r="D510" s="228"/>
      <c r="E510" s="223"/>
    </row>
    <row r="511" spans="1:5">
      <c r="A511" s="220">
        <v>2070806</v>
      </c>
      <c r="B511" s="221" t="s">
        <v>501</v>
      </c>
      <c r="C511" s="228"/>
      <c r="D511" s="228"/>
      <c r="E511" s="223"/>
    </row>
    <row r="512" spans="1:5">
      <c r="A512" s="220">
        <v>2070807</v>
      </c>
      <c r="B512" s="221" t="s">
        <v>502</v>
      </c>
      <c r="C512" s="228"/>
      <c r="D512" s="228"/>
      <c r="E512" s="223"/>
    </row>
    <row r="513" spans="1:5">
      <c r="A513" s="220">
        <v>2070808</v>
      </c>
      <c r="B513" s="221" t="s">
        <v>503</v>
      </c>
      <c r="C513" s="228"/>
      <c r="D513" s="228"/>
      <c r="E513" s="223"/>
    </row>
    <row r="514" spans="1:5">
      <c r="A514" s="220">
        <v>2070899</v>
      </c>
      <c r="B514" s="221" t="s">
        <v>504</v>
      </c>
      <c r="C514" s="225">
        <v>84</v>
      </c>
      <c r="D514" s="226">
        <v>15</v>
      </c>
      <c r="E514" s="223">
        <f>C514/D514</f>
        <v>5.6</v>
      </c>
    </row>
    <row r="515" spans="1:5">
      <c r="A515" s="220">
        <v>20799</v>
      </c>
      <c r="B515" s="221" t="s">
        <v>505</v>
      </c>
      <c r="C515" s="222">
        <f>SUM(C516:C518)</f>
        <v>247</v>
      </c>
      <c r="D515" s="222">
        <f>SUM(D516:D518)</f>
        <v>396</v>
      </c>
      <c r="E515" s="223">
        <f>C515/D515</f>
        <v>0.624</v>
      </c>
    </row>
    <row r="516" spans="1:5">
      <c r="A516" s="220">
        <v>2079902</v>
      </c>
      <c r="B516" s="221" t="s">
        <v>506</v>
      </c>
      <c r="C516" s="225">
        <v>99</v>
      </c>
      <c r="D516" s="226">
        <v>26</v>
      </c>
      <c r="E516" s="223">
        <f>C516/D516</f>
        <v>3.808</v>
      </c>
    </row>
    <row r="517" spans="1:5">
      <c r="A517" s="220">
        <v>2079903</v>
      </c>
      <c r="B517" s="221" t="s">
        <v>507</v>
      </c>
      <c r="C517" s="225">
        <v>50</v>
      </c>
      <c r="D517" s="226"/>
      <c r="E517" s="223"/>
    </row>
    <row r="518" spans="1:5">
      <c r="A518" s="220">
        <v>2079999</v>
      </c>
      <c r="B518" s="221" t="s">
        <v>508</v>
      </c>
      <c r="C518" s="225">
        <v>98</v>
      </c>
      <c r="D518" s="226">
        <v>370</v>
      </c>
      <c r="E518" s="223">
        <f>C518/D518</f>
        <v>0.265</v>
      </c>
    </row>
    <row r="519" spans="1:5">
      <c r="A519" s="220">
        <v>208</v>
      </c>
      <c r="B519" s="221" t="s">
        <v>509</v>
      </c>
      <c r="C519" s="222">
        <f>SUM(C520,C539,C547,C549,C558,C562,C572,C581,C588,C596,C605,C611,C614,C617,C620,C623,C626,C630,C634,C642,C645)</f>
        <v>48512</v>
      </c>
      <c r="D519" s="222">
        <f>SUM(D520,D539,D547,D549,D558,D562,D572,D581,D588,D596,D605,D611,D614,D617,D620,D623,D626,D630,D634,D642,D645)</f>
        <v>68529</v>
      </c>
      <c r="E519" s="223">
        <f t="shared" ref="E519:E582" si="2">C519/D519</f>
        <v>0.708</v>
      </c>
    </row>
    <row r="520" spans="1:5">
      <c r="A520" s="220">
        <v>20801</v>
      </c>
      <c r="B520" s="221" t="s">
        <v>510</v>
      </c>
      <c r="C520" s="222">
        <f>SUM(C521:C538)</f>
        <v>1669</v>
      </c>
      <c r="D520" s="222">
        <f>SUM(D521:D538)</f>
        <v>4187</v>
      </c>
      <c r="E520" s="223">
        <f t="shared" si="2"/>
        <v>0.399</v>
      </c>
    </row>
    <row r="521" spans="1:5">
      <c r="A521" s="220">
        <v>2080101</v>
      </c>
      <c r="B521" s="221" t="s">
        <v>162</v>
      </c>
      <c r="C521" s="225">
        <v>318</v>
      </c>
      <c r="D521" s="226">
        <v>192</v>
      </c>
      <c r="E521" s="223">
        <f t="shared" si="2"/>
        <v>1.656</v>
      </c>
    </row>
    <row r="522" spans="1:5">
      <c r="A522" s="220">
        <v>2080102</v>
      </c>
      <c r="B522" s="221" t="s">
        <v>163</v>
      </c>
      <c r="C522" s="225">
        <v>89</v>
      </c>
      <c r="D522" s="226">
        <v>96</v>
      </c>
      <c r="E522" s="223">
        <f t="shared" si="2"/>
        <v>0.927</v>
      </c>
    </row>
    <row r="523" spans="1:5">
      <c r="A523" s="220">
        <v>2080103</v>
      </c>
      <c r="B523" s="221" t="s">
        <v>164</v>
      </c>
      <c r="C523" s="225"/>
      <c r="D523" s="226">
        <v>0</v>
      </c>
      <c r="E523" s="223"/>
    </row>
    <row r="524" spans="1:5">
      <c r="A524" s="220">
        <v>2080104</v>
      </c>
      <c r="B524" s="221" t="s">
        <v>511</v>
      </c>
      <c r="C524" s="225">
        <v>15</v>
      </c>
      <c r="D524" s="226">
        <v>8</v>
      </c>
      <c r="E524" s="223">
        <f t="shared" si="2"/>
        <v>1.875</v>
      </c>
    </row>
    <row r="525" spans="1:5">
      <c r="A525" s="220">
        <v>2080105</v>
      </c>
      <c r="B525" s="221" t="s">
        <v>512</v>
      </c>
      <c r="C525" s="225">
        <v>76</v>
      </c>
      <c r="D525" s="226">
        <v>77</v>
      </c>
      <c r="E525" s="223">
        <f t="shared" si="2"/>
        <v>0.987</v>
      </c>
    </row>
    <row r="526" spans="1:5">
      <c r="A526" s="220">
        <v>2080106</v>
      </c>
      <c r="B526" s="221" t="s">
        <v>513</v>
      </c>
      <c r="C526" s="225">
        <v>237</v>
      </c>
      <c r="D526" s="226">
        <v>285</v>
      </c>
      <c r="E526" s="223">
        <f t="shared" si="2"/>
        <v>0.832</v>
      </c>
    </row>
    <row r="527" spans="1:5">
      <c r="A527" s="220">
        <v>2080107</v>
      </c>
      <c r="B527" s="221" t="s">
        <v>514</v>
      </c>
      <c r="C527" s="225">
        <v>11</v>
      </c>
      <c r="D527" s="226">
        <v>12</v>
      </c>
      <c r="E527" s="223">
        <f t="shared" si="2"/>
        <v>0.917</v>
      </c>
    </row>
    <row r="528" spans="1:5">
      <c r="A528" s="220">
        <v>2080108</v>
      </c>
      <c r="B528" s="221" t="s">
        <v>203</v>
      </c>
      <c r="C528" s="225">
        <v>430</v>
      </c>
      <c r="D528" s="226">
        <v>9</v>
      </c>
      <c r="E528" s="223">
        <f t="shared" si="2"/>
        <v>47.778</v>
      </c>
    </row>
    <row r="529" spans="1:5">
      <c r="A529" s="220">
        <v>2080109</v>
      </c>
      <c r="B529" s="221" t="s">
        <v>515</v>
      </c>
      <c r="C529" s="225"/>
      <c r="D529" s="226">
        <v>3005</v>
      </c>
      <c r="E529" s="223">
        <f t="shared" si="2"/>
        <v>0</v>
      </c>
    </row>
    <row r="530" spans="1:5">
      <c r="A530" s="220">
        <v>2080110</v>
      </c>
      <c r="B530" s="221" t="s">
        <v>516</v>
      </c>
      <c r="C530" s="225"/>
      <c r="D530" s="226">
        <v>0</v>
      </c>
      <c r="E530" s="223"/>
    </row>
    <row r="531" spans="1:5">
      <c r="A531" s="220">
        <v>2080111</v>
      </c>
      <c r="B531" s="221" t="s">
        <v>517</v>
      </c>
      <c r="C531" s="225"/>
      <c r="D531" s="226">
        <v>0</v>
      </c>
      <c r="E531" s="223"/>
    </row>
    <row r="532" spans="1:5">
      <c r="A532" s="220">
        <v>2080112</v>
      </c>
      <c r="B532" s="221" t="s">
        <v>518</v>
      </c>
      <c r="C532" s="225">
        <v>8</v>
      </c>
      <c r="D532" s="226">
        <v>10</v>
      </c>
      <c r="E532" s="223">
        <f t="shared" si="2"/>
        <v>0.8</v>
      </c>
    </row>
    <row r="533" spans="1:5">
      <c r="A533" s="220">
        <v>2080113</v>
      </c>
      <c r="B533" s="221" t="s">
        <v>519</v>
      </c>
      <c r="C533" s="225"/>
      <c r="D533" s="226">
        <v>0</v>
      </c>
      <c r="E533" s="223"/>
    </row>
    <row r="534" spans="1:5">
      <c r="A534" s="220">
        <v>2080114</v>
      </c>
      <c r="B534" s="221" t="s">
        <v>520</v>
      </c>
      <c r="C534" s="225"/>
      <c r="D534" s="226">
        <v>0</v>
      </c>
      <c r="E534" s="223"/>
    </row>
    <row r="535" spans="1:5">
      <c r="A535" s="220">
        <v>2080115</v>
      </c>
      <c r="B535" s="221" t="s">
        <v>521</v>
      </c>
      <c r="C535" s="225"/>
      <c r="D535" s="226">
        <v>0</v>
      </c>
      <c r="E535" s="223"/>
    </row>
    <row r="536" spans="1:5">
      <c r="A536" s="220">
        <v>2080116</v>
      </c>
      <c r="B536" s="221" t="s">
        <v>522</v>
      </c>
      <c r="C536" s="225"/>
      <c r="D536" s="226">
        <v>0</v>
      </c>
      <c r="E536" s="223"/>
    </row>
    <row r="537" spans="1:5">
      <c r="A537" s="220">
        <v>2080150</v>
      </c>
      <c r="B537" s="221" t="s">
        <v>171</v>
      </c>
      <c r="C537" s="225">
        <v>144</v>
      </c>
      <c r="D537" s="226">
        <v>156</v>
      </c>
      <c r="E537" s="223">
        <f t="shared" si="2"/>
        <v>0.923</v>
      </c>
    </row>
    <row r="538" spans="1:5">
      <c r="A538" s="220">
        <v>2080199</v>
      </c>
      <c r="B538" s="221" t="s">
        <v>523</v>
      </c>
      <c r="C538" s="225">
        <v>341</v>
      </c>
      <c r="D538" s="226">
        <v>337</v>
      </c>
      <c r="E538" s="223">
        <f t="shared" si="2"/>
        <v>1.012</v>
      </c>
    </row>
    <row r="539" spans="1:5">
      <c r="A539" s="220">
        <v>20802</v>
      </c>
      <c r="B539" s="221" t="s">
        <v>524</v>
      </c>
      <c r="C539" s="222">
        <f>SUM(C540:C546)</f>
        <v>514</v>
      </c>
      <c r="D539" s="222">
        <f>SUM(D540:D546)</f>
        <v>536</v>
      </c>
      <c r="E539" s="223">
        <f t="shared" si="2"/>
        <v>0.959</v>
      </c>
    </row>
    <row r="540" spans="1:5">
      <c r="A540" s="220">
        <v>2080201</v>
      </c>
      <c r="B540" s="221" t="s">
        <v>162</v>
      </c>
      <c r="C540" s="225">
        <v>194</v>
      </c>
      <c r="D540" s="226">
        <v>187</v>
      </c>
      <c r="E540" s="223">
        <f t="shared" si="2"/>
        <v>1.037</v>
      </c>
    </row>
    <row r="541" spans="1:5">
      <c r="A541" s="220">
        <v>2080202</v>
      </c>
      <c r="B541" s="221" t="s">
        <v>163</v>
      </c>
      <c r="C541" s="225"/>
      <c r="D541" s="226">
        <v>0</v>
      </c>
      <c r="E541" s="223"/>
    </row>
    <row r="542" spans="1:5">
      <c r="A542" s="220">
        <v>2080203</v>
      </c>
      <c r="B542" s="221" t="s">
        <v>164</v>
      </c>
      <c r="C542" s="225"/>
      <c r="D542" s="226">
        <v>0</v>
      </c>
      <c r="E542" s="223"/>
    </row>
    <row r="543" spans="1:5">
      <c r="A543" s="220">
        <v>2080206</v>
      </c>
      <c r="B543" s="221" t="s">
        <v>525</v>
      </c>
      <c r="C543" s="225">
        <v>10</v>
      </c>
      <c r="D543" s="226">
        <v>22</v>
      </c>
      <c r="E543" s="223">
        <f t="shared" si="2"/>
        <v>0.455</v>
      </c>
    </row>
    <row r="544" spans="1:5">
      <c r="A544" s="220">
        <v>2080207</v>
      </c>
      <c r="B544" s="221" t="s">
        <v>526</v>
      </c>
      <c r="C544" s="225">
        <v>79</v>
      </c>
      <c r="D544" s="226">
        <v>87</v>
      </c>
      <c r="E544" s="223">
        <f t="shared" si="2"/>
        <v>0.908</v>
      </c>
    </row>
    <row r="545" spans="1:5">
      <c r="A545" s="220">
        <v>2080208</v>
      </c>
      <c r="B545" s="221" t="s">
        <v>527</v>
      </c>
      <c r="C545" s="225">
        <v>25</v>
      </c>
      <c r="D545" s="226">
        <v>23</v>
      </c>
      <c r="E545" s="223">
        <f t="shared" si="2"/>
        <v>1.087</v>
      </c>
    </row>
    <row r="546" spans="1:5">
      <c r="A546" s="220">
        <v>2080299</v>
      </c>
      <c r="B546" s="221" t="s">
        <v>528</v>
      </c>
      <c r="C546" s="225">
        <v>206</v>
      </c>
      <c r="D546" s="226">
        <v>217</v>
      </c>
      <c r="E546" s="223">
        <f t="shared" si="2"/>
        <v>0.949</v>
      </c>
    </row>
    <row r="547" spans="1:5">
      <c r="A547" s="220">
        <v>20804</v>
      </c>
      <c r="B547" s="221" t="s">
        <v>529</v>
      </c>
      <c r="C547" s="222">
        <f>SUM(C548)</f>
        <v>0</v>
      </c>
      <c r="D547" s="222">
        <f>SUM(D548)</f>
        <v>0</v>
      </c>
      <c r="E547" s="223"/>
    </row>
    <row r="548" spans="1:5">
      <c r="A548" s="220">
        <v>2080402</v>
      </c>
      <c r="B548" s="221" t="s">
        <v>530</v>
      </c>
      <c r="C548" s="228"/>
      <c r="D548" s="228"/>
      <c r="E548" s="223"/>
    </row>
    <row r="549" spans="1:5">
      <c r="A549" s="220">
        <v>20805</v>
      </c>
      <c r="B549" s="221" t="s">
        <v>531</v>
      </c>
      <c r="C549" s="222">
        <f>SUM(C550:C557)</f>
        <v>17944</v>
      </c>
      <c r="D549" s="222">
        <f>SUM(D550:D557)</f>
        <v>24233</v>
      </c>
      <c r="E549" s="223">
        <f t="shared" si="2"/>
        <v>0.74</v>
      </c>
    </row>
    <row r="550" spans="1:5">
      <c r="A550" s="220">
        <v>2080501</v>
      </c>
      <c r="B550" s="221" t="s">
        <v>532</v>
      </c>
      <c r="C550" s="225">
        <v>52</v>
      </c>
      <c r="D550" s="226">
        <v>53</v>
      </c>
      <c r="E550" s="223">
        <f t="shared" si="2"/>
        <v>0.981</v>
      </c>
    </row>
    <row r="551" spans="1:5">
      <c r="A551" s="220">
        <v>2080502</v>
      </c>
      <c r="B551" s="221" t="s">
        <v>533</v>
      </c>
      <c r="C551" s="225">
        <v>93</v>
      </c>
      <c r="D551" s="226">
        <v>39</v>
      </c>
      <c r="E551" s="223">
        <f t="shared" si="2"/>
        <v>2.385</v>
      </c>
    </row>
    <row r="552" spans="1:5">
      <c r="A552" s="220">
        <v>2080503</v>
      </c>
      <c r="B552" s="221" t="s">
        <v>534</v>
      </c>
      <c r="C552" s="225"/>
      <c r="D552" s="226">
        <v>0</v>
      </c>
      <c r="E552" s="223"/>
    </row>
    <row r="553" spans="1:5">
      <c r="A553" s="220">
        <v>2080505</v>
      </c>
      <c r="B553" s="221" t="s">
        <v>535</v>
      </c>
      <c r="C553" s="225"/>
      <c r="D553" s="226">
        <v>8508</v>
      </c>
      <c r="E553" s="223">
        <f t="shared" si="2"/>
        <v>0</v>
      </c>
    </row>
    <row r="554" spans="1:5">
      <c r="A554" s="220">
        <v>2080506</v>
      </c>
      <c r="B554" s="221" t="s">
        <v>536</v>
      </c>
      <c r="C554" s="225"/>
      <c r="D554" s="226">
        <v>0</v>
      </c>
      <c r="E554" s="223"/>
    </row>
    <row r="555" spans="1:5">
      <c r="A555" s="220">
        <v>2080507</v>
      </c>
      <c r="B555" s="221" t="s">
        <v>537</v>
      </c>
      <c r="C555" s="225">
        <v>17799</v>
      </c>
      <c r="D555" s="226">
        <v>15633</v>
      </c>
      <c r="E555" s="223">
        <f t="shared" si="2"/>
        <v>1.139</v>
      </c>
    </row>
    <row r="556" spans="1:5">
      <c r="A556" s="220">
        <v>2080508</v>
      </c>
      <c r="B556" s="221" t="s">
        <v>538</v>
      </c>
      <c r="C556" s="225"/>
      <c r="D556" s="226"/>
      <c r="E556" s="223"/>
    </row>
    <row r="557" spans="1:5">
      <c r="A557" s="220">
        <v>2080599</v>
      </c>
      <c r="B557" s="221" t="s">
        <v>539</v>
      </c>
      <c r="C557" s="225"/>
      <c r="D557" s="226"/>
      <c r="E557" s="223"/>
    </row>
    <row r="558" spans="1:5">
      <c r="A558" s="220">
        <v>20806</v>
      </c>
      <c r="B558" s="221" t="s">
        <v>540</v>
      </c>
      <c r="C558" s="222">
        <f>SUM(C559:C561)</f>
        <v>0</v>
      </c>
      <c r="D558" s="222">
        <f>SUM(D559:D561)</f>
        <v>0</v>
      </c>
      <c r="E558" s="223"/>
    </row>
    <row r="559" spans="1:5">
      <c r="A559" s="220">
        <v>2080601</v>
      </c>
      <c r="B559" s="221" t="s">
        <v>541</v>
      </c>
      <c r="C559" s="228"/>
      <c r="D559" s="228"/>
      <c r="E559" s="223"/>
    </row>
    <row r="560" spans="1:5">
      <c r="A560" s="220">
        <v>2080602</v>
      </c>
      <c r="B560" s="221" t="s">
        <v>542</v>
      </c>
      <c r="C560" s="228"/>
      <c r="D560" s="228"/>
      <c r="E560" s="223"/>
    </row>
    <row r="561" spans="1:5">
      <c r="A561" s="220">
        <v>2080699</v>
      </c>
      <c r="B561" s="221" t="s">
        <v>543</v>
      </c>
      <c r="C561" s="228"/>
      <c r="D561" s="228"/>
      <c r="E561" s="223"/>
    </row>
    <row r="562" spans="1:5">
      <c r="A562" s="220">
        <v>20807</v>
      </c>
      <c r="B562" s="221" t="s">
        <v>544</v>
      </c>
      <c r="C562" s="222">
        <f>SUM(C563:C571)</f>
        <v>2060</v>
      </c>
      <c r="D562" s="222">
        <f>SUM(D563:D571)</f>
        <v>2123</v>
      </c>
      <c r="E562" s="223">
        <f t="shared" si="2"/>
        <v>0.97</v>
      </c>
    </row>
    <row r="563" spans="1:5">
      <c r="A563" s="220">
        <v>2080701</v>
      </c>
      <c r="B563" s="221" t="s">
        <v>545</v>
      </c>
      <c r="C563" s="225">
        <v>274</v>
      </c>
      <c r="D563" s="226">
        <v>852</v>
      </c>
      <c r="E563" s="223">
        <f t="shared" si="2"/>
        <v>0.322</v>
      </c>
    </row>
    <row r="564" spans="1:5">
      <c r="A564" s="220">
        <v>2080702</v>
      </c>
      <c r="B564" s="221" t="s">
        <v>546</v>
      </c>
      <c r="C564" s="225"/>
      <c r="D564" s="226">
        <v>13</v>
      </c>
      <c r="E564" s="223">
        <f t="shared" si="2"/>
        <v>0</v>
      </c>
    </row>
    <row r="565" spans="1:5">
      <c r="A565" s="220">
        <v>2080704</v>
      </c>
      <c r="B565" s="221" t="s">
        <v>547</v>
      </c>
      <c r="C565" s="225">
        <v>193</v>
      </c>
      <c r="D565" s="226">
        <v>391</v>
      </c>
      <c r="E565" s="223">
        <f t="shared" si="2"/>
        <v>0.494</v>
      </c>
    </row>
    <row r="566" spans="1:5">
      <c r="A566" s="220">
        <v>2080705</v>
      </c>
      <c r="B566" s="221" t="s">
        <v>548</v>
      </c>
      <c r="C566" s="225">
        <v>557</v>
      </c>
      <c r="D566" s="226">
        <v>320</v>
      </c>
      <c r="E566" s="223">
        <f t="shared" si="2"/>
        <v>1.741</v>
      </c>
    </row>
    <row r="567" spans="1:5">
      <c r="A567" s="220">
        <v>2080709</v>
      </c>
      <c r="B567" s="221" t="s">
        <v>549</v>
      </c>
      <c r="C567" s="225"/>
      <c r="D567" s="226">
        <v>12</v>
      </c>
      <c r="E567" s="223">
        <f t="shared" si="2"/>
        <v>0</v>
      </c>
    </row>
    <row r="568" spans="1:5">
      <c r="A568" s="220">
        <v>2080711</v>
      </c>
      <c r="B568" s="221" t="s">
        <v>550</v>
      </c>
      <c r="C568" s="225">
        <v>177</v>
      </c>
      <c r="D568" s="226">
        <v>84</v>
      </c>
      <c r="E568" s="223">
        <f t="shared" si="2"/>
        <v>2.107</v>
      </c>
    </row>
    <row r="569" spans="1:5">
      <c r="A569" s="220">
        <v>2080712</v>
      </c>
      <c r="B569" s="221" t="s">
        <v>551</v>
      </c>
      <c r="C569" s="225">
        <v>10</v>
      </c>
      <c r="D569" s="226">
        <v>18</v>
      </c>
      <c r="E569" s="223">
        <f t="shared" si="2"/>
        <v>0.556</v>
      </c>
    </row>
    <row r="570" spans="1:5">
      <c r="A570" s="220">
        <v>2080713</v>
      </c>
      <c r="B570" s="221" t="s">
        <v>552</v>
      </c>
      <c r="C570" s="225">
        <v>29</v>
      </c>
      <c r="D570" s="226">
        <v>1</v>
      </c>
      <c r="E570" s="223">
        <f t="shared" si="2"/>
        <v>29</v>
      </c>
    </row>
    <row r="571" spans="1:5">
      <c r="A571" s="220">
        <v>2080799</v>
      </c>
      <c r="B571" s="221" t="s">
        <v>553</v>
      </c>
      <c r="C571" s="225">
        <v>820</v>
      </c>
      <c r="D571" s="226">
        <v>432</v>
      </c>
      <c r="E571" s="223">
        <f t="shared" si="2"/>
        <v>1.898</v>
      </c>
    </row>
    <row r="572" spans="1:5">
      <c r="A572" s="220">
        <v>20808</v>
      </c>
      <c r="B572" s="221" t="s">
        <v>554</v>
      </c>
      <c r="C572" s="222">
        <f>SUM(C573:C580)</f>
        <v>2875</v>
      </c>
      <c r="D572" s="222">
        <f>SUM(D573:D580)</f>
        <v>5257</v>
      </c>
      <c r="E572" s="223">
        <f t="shared" si="2"/>
        <v>0.547</v>
      </c>
    </row>
    <row r="573" spans="1:5">
      <c r="A573" s="220">
        <v>2080801</v>
      </c>
      <c r="B573" s="221" t="s">
        <v>555</v>
      </c>
      <c r="C573" s="225"/>
      <c r="D573" s="226"/>
      <c r="E573" s="223"/>
    </row>
    <row r="574" spans="1:5">
      <c r="A574" s="220">
        <v>2080802</v>
      </c>
      <c r="B574" s="221" t="s">
        <v>556</v>
      </c>
      <c r="C574" s="225">
        <v>557</v>
      </c>
      <c r="D574" s="226">
        <v>633</v>
      </c>
      <c r="E574" s="223">
        <f t="shared" si="2"/>
        <v>0.88</v>
      </c>
    </row>
    <row r="575" spans="1:5">
      <c r="A575" s="220">
        <v>2080803</v>
      </c>
      <c r="B575" s="221" t="s">
        <v>557</v>
      </c>
      <c r="C575" s="225">
        <v>33</v>
      </c>
      <c r="D575" s="226">
        <v>57</v>
      </c>
      <c r="E575" s="223">
        <f t="shared" si="2"/>
        <v>0.579</v>
      </c>
    </row>
    <row r="576" spans="1:5">
      <c r="A576" s="220">
        <v>2080805</v>
      </c>
      <c r="B576" s="221" t="s">
        <v>558</v>
      </c>
      <c r="C576" s="225">
        <v>32</v>
      </c>
      <c r="D576" s="226">
        <v>1452</v>
      </c>
      <c r="E576" s="223">
        <f t="shared" si="2"/>
        <v>0.022</v>
      </c>
    </row>
    <row r="577" spans="1:5">
      <c r="A577" s="220">
        <v>2080806</v>
      </c>
      <c r="B577" s="221" t="s">
        <v>559</v>
      </c>
      <c r="C577" s="225">
        <v>21</v>
      </c>
      <c r="D577" s="226">
        <v>0</v>
      </c>
      <c r="E577" s="223"/>
    </row>
    <row r="578" spans="1:5">
      <c r="A578" s="220">
        <v>2080807</v>
      </c>
      <c r="B578" s="221" t="s">
        <v>560</v>
      </c>
      <c r="C578" s="225"/>
      <c r="D578" s="226">
        <v>0</v>
      </c>
      <c r="E578" s="223"/>
    </row>
    <row r="579" spans="1:5">
      <c r="A579" s="220">
        <v>2080808</v>
      </c>
      <c r="B579" s="221" t="s">
        <v>561</v>
      </c>
      <c r="C579" s="225"/>
      <c r="D579" s="226">
        <v>6</v>
      </c>
      <c r="E579" s="223">
        <f t="shared" si="2"/>
        <v>0</v>
      </c>
    </row>
    <row r="580" spans="1:5">
      <c r="A580" s="220">
        <v>2080899</v>
      </c>
      <c r="B580" s="221" t="s">
        <v>562</v>
      </c>
      <c r="C580" s="225">
        <v>2232</v>
      </c>
      <c r="D580" s="226">
        <v>3109</v>
      </c>
      <c r="E580" s="223">
        <f t="shared" si="2"/>
        <v>0.718</v>
      </c>
    </row>
    <row r="581" spans="1:5">
      <c r="A581" s="220">
        <v>20809</v>
      </c>
      <c r="B581" s="221" t="s">
        <v>563</v>
      </c>
      <c r="C581" s="222">
        <f>SUM(C582:C587)</f>
        <v>675</v>
      </c>
      <c r="D581" s="222">
        <f>SUM(D582:D587)</f>
        <v>1040</v>
      </c>
      <c r="E581" s="223">
        <f t="shared" si="2"/>
        <v>0.649</v>
      </c>
    </row>
    <row r="582" spans="1:5">
      <c r="A582" s="220">
        <v>2080901</v>
      </c>
      <c r="B582" s="221" t="s">
        <v>564</v>
      </c>
      <c r="C582" s="225"/>
      <c r="D582" s="226">
        <v>569</v>
      </c>
      <c r="E582" s="223">
        <f t="shared" si="2"/>
        <v>0</v>
      </c>
    </row>
    <row r="583" spans="1:5">
      <c r="A583" s="220">
        <v>2080902</v>
      </c>
      <c r="B583" s="221" t="s">
        <v>565</v>
      </c>
      <c r="C583" s="225">
        <v>540</v>
      </c>
      <c r="D583" s="226">
        <v>371</v>
      </c>
      <c r="E583" s="223">
        <f t="shared" ref="E583:E646" si="3">C583/D583</f>
        <v>1.456</v>
      </c>
    </row>
    <row r="584" spans="1:5">
      <c r="A584" s="220">
        <v>2080903</v>
      </c>
      <c r="B584" s="221" t="s">
        <v>566</v>
      </c>
      <c r="C584" s="225">
        <v>83</v>
      </c>
      <c r="D584" s="226">
        <v>91</v>
      </c>
      <c r="E584" s="223">
        <f t="shared" si="3"/>
        <v>0.912</v>
      </c>
    </row>
    <row r="585" spans="1:5">
      <c r="A585" s="220">
        <v>2080904</v>
      </c>
      <c r="B585" s="221" t="s">
        <v>567</v>
      </c>
      <c r="C585" s="225"/>
      <c r="D585" s="226">
        <v>1</v>
      </c>
      <c r="E585" s="223">
        <f t="shared" si="3"/>
        <v>0</v>
      </c>
    </row>
    <row r="586" spans="1:5">
      <c r="A586" s="220">
        <v>2080905</v>
      </c>
      <c r="B586" s="221" t="s">
        <v>568</v>
      </c>
      <c r="C586" s="225">
        <v>18</v>
      </c>
      <c r="D586" s="226">
        <v>47</v>
      </c>
      <c r="E586" s="223">
        <f t="shared" si="3"/>
        <v>0.383</v>
      </c>
    </row>
    <row r="587" spans="1:5">
      <c r="A587" s="220">
        <v>2080999</v>
      </c>
      <c r="B587" s="221" t="s">
        <v>569</v>
      </c>
      <c r="C587" s="225">
        <v>34</v>
      </c>
      <c r="D587" s="226">
        <v>-39</v>
      </c>
      <c r="E587" s="223">
        <f t="shared" si="3"/>
        <v>-0.872</v>
      </c>
    </row>
    <row r="588" spans="1:5">
      <c r="A588" s="220">
        <v>20810</v>
      </c>
      <c r="B588" s="221" t="s">
        <v>570</v>
      </c>
      <c r="C588" s="222">
        <f>SUM(C589:C595)</f>
        <v>654</v>
      </c>
      <c r="D588" s="222">
        <f>SUM(D589:D595)</f>
        <v>2174</v>
      </c>
      <c r="E588" s="223">
        <f t="shared" si="3"/>
        <v>0.301</v>
      </c>
    </row>
    <row r="589" spans="1:5">
      <c r="A589" s="220">
        <v>2081001</v>
      </c>
      <c r="B589" s="221" t="s">
        <v>571</v>
      </c>
      <c r="C589" s="225">
        <v>271</v>
      </c>
      <c r="D589" s="226">
        <v>315</v>
      </c>
      <c r="E589" s="223">
        <f t="shared" si="3"/>
        <v>0.86</v>
      </c>
    </row>
    <row r="590" spans="1:5">
      <c r="A590" s="220">
        <v>2081002</v>
      </c>
      <c r="B590" s="221" t="s">
        <v>572</v>
      </c>
      <c r="C590" s="225">
        <v>67</v>
      </c>
      <c r="D590" s="226">
        <v>52</v>
      </c>
      <c r="E590" s="223">
        <f t="shared" si="3"/>
        <v>1.288</v>
      </c>
    </row>
    <row r="591" spans="1:5">
      <c r="A591" s="220">
        <v>2081003</v>
      </c>
      <c r="B591" s="221" t="s">
        <v>573</v>
      </c>
      <c r="C591" s="225"/>
      <c r="D591" s="226">
        <v>0</v>
      </c>
      <c r="E591" s="223"/>
    </row>
    <row r="592" spans="1:5">
      <c r="A592" s="220">
        <v>2081004</v>
      </c>
      <c r="B592" s="221" t="s">
        <v>574</v>
      </c>
      <c r="C592" s="225">
        <v>197</v>
      </c>
      <c r="D592" s="226">
        <v>467</v>
      </c>
      <c r="E592" s="223">
        <f t="shared" si="3"/>
        <v>0.422</v>
      </c>
    </row>
    <row r="593" spans="1:5">
      <c r="A593" s="220">
        <v>2081005</v>
      </c>
      <c r="B593" s="221" t="s">
        <v>575</v>
      </c>
      <c r="C593" s="225">
        <v>10</v>
      </c>
      <c r="D593" s="226">
        <v>0</v>
      </c>
      <c r="E593" s="223"/>
    </row>
    <row r="594" spans="1:5">
      <c r="A594" s="220">
        <v>2081006</v>
      </c>
      <c r="B594" s="221" t="s">
        <v>576</v>
      </c>
      <c r="C594" s="225">
        <v>17</v>
      </c>
      <c r="D594" s="226">
        <v>1233</v>
      </c>
      <c r="E594" s="223">
        <f t="shared" si="3"/>
        <v>0.014</v>
      </c>
    </row>
    <row r="595" spans="1:5">
      <c r="A595" s="220">
        <v>2081099</v>
      </c>
      <c r="B595" s="221" t="s">
        <v>577</v>
      </c>
      <c r="C595" s="225">
        <v>92</v>
      </c>
      <c r="D595" s="226">
        <v>107</v>
      </c>
      <c r="E595" s="223">
        <f t="shared" si="3"/>
        <v>0.86</v>
      </c>
    </row>
    <row r="596" spans="1:5">
      <c r="A596" s="220">
        <v>20811</v>
      </c>
      <c r="B596" s="221" t="s">
        <v>578</v>
      </c>
      <c r="C596" s="222">
        <f>SUM(C597:C604)</f>
        <v>2504</v>
      </c>
      <c r="D596" s="222">
        <f>SUM(D597:D604)</f>
        <v>3073</v>
      </c>
      <c r="E596" s="223">
        <f t="shared" si="3"/>
        <v>0.815</v>
      </c>
    </row>
    <row r="597" spans="1:5">
      <c r="A597" s="220">
        <v>2081101</v>
      </c>
      <c r="B597" s="221" t="s">
        <v>162</v>
      </c>
      <c r="C597" s="225">
        <v>222</v>
      </c>
      <c r="D597" s="226">
        <v>206</v>
      </c>
      <c r="E597" s="223">
        <f t="shared" si="3"/>
        <v>1.078</v>
      </c>
    </row>
    <row r="598" spans="1:5">
      <c r="A598" s="220">
        <v>2081102</v>
      </c>
      <c r="B598" s="221" t="s">
        <v>163</v>
      </c>
      <c r="C598" s="225"/>
      <c r="D598" s="226">
        <v>0</v>
      </c>
      <c r="E598" s="223"/>
    </row>
    <row r="599" spans="1:5">
      <c r="A599" s="220">
        <v>2081103</v>
      </c>
      <c r="B599" s="221" t="s">
        <v>164</v>
      </c>
      <c r="C599" s="225"/>
      <c r="D599" s="226">
        <v>0</v>
      </c>
      <c r="E599" s="223"/>
    </row>
    <row r="600" spans="1:5">
      <c r="A600" s="220">
        <v>2081104</v>
      </c>
      <c r="B600" s="221" t="s">
        <v>579</v>
      </c>
      <c r="C600" s="225">
        <v>142</v>
      </c>
      <c r="D600" s="226">
        <v>332</v>
      </c>
      <c r="E600" s="223">
        <f t="shared" si="3"/>
        <v>0.428</v>
      </c>
    </row>
    <row r="601" spans="1:5">
      <c r="A601" s="220">
        <v>2081105</v>
      </c>
      <c r="B601" s="221" t="s">
        <v>580</v>
      </c>
      <c r="C601" s="225">
        <v>91</v>
      </c>
      <c r="D601" s="226">
        <v>134</v>
      </c>
      <c r="E601" s="223">
        <f t="shared" si="3"/>
        <v>0.679</v>
      </c>
    </row>
    <row r="602" spans="1:5">
      <c r="A602" s="220">
        <v>2081106</v>
      </c>
      <c r="B602" s="221" t="s">
        <v>581</v>
      </c>
      <c r="C602" s="225"/>
      <c r="D602" s="226">
        <v>0</v>
      </c>
      <c r="E602" s="223"/>
    </row>
    <row r="603" spans="1:5">
      <c r="A603" s="220">
        <v>2081107</v>
      </c>
      <c r="B603" s="221" t="s">
        <v>582</v>
      </c>
      <c r="C603" s="225">
        <v>1521</v>
      </c>
      <c r="D603" s="226">
        <v>1690</v>
      </c>
      <c r="E603" s="223">
        <f t="shared" si="3"/>
        <v>0.9</v>
      </c>
    </row>
    <row r="604" spans="1:5">
      <c r="A604" s="220">
        <v>2081199</v>
      </c>
      <c r="B604" s="221" t="s">
        <v>583</v>
      </c>
      <c r="C604" s="225">
        <v>528</v>
      </c>
      <c r="D604" s="226">
        <v>711</v>
      </c>
      <c r="E604" s="223">
        <f t="shared" si="3"/>
        <v>0.743</v>
      </c>
    </row>
    <row r="605" spans="1:5">
      <c r="A605" s="220">
        <v>20816</v>
      </c>
      <c r="B605" s="221" t="s">
        <v>584</v>
      </c>
      <c r="C605" s="222">
        <f>SUM(C606:C610)</f>
        <v>84</v>
      </c>
      <c r="D605" s="222">
        <f>SUM(D606:D610)</f>
        <v>96</v>
      </c>
      <c r="E605" s="223">
        <f t="shared" si="3"/>
        <v>0.875</v>
      </c>
    </row>
    <row r="606" spans="1:5">
      <c r="A606" s="220">
        <v>2081601</v>
      </c>
      <c r="B606" s="221" t="s">
        <v>162</v>
      </c>
      <c r="C606" s="225">
        <v>84</v>
      </c>
      <c r="D606" s="226">
        <v>96</v>
      </c>
      <c r="E606" s="223">
        <f t="shared" si="3"/>
        <v>0.875</v>
      </c>
    </row>
    <row r="607" spans="1:5">
      <c r="A607" s="220">
        <v>2081602</v>
      </c>
      <c r="B607" s="221" t="s">
        <v>163</v>
      </c>
      <c r="C607" s="225"/>
      <c r="D607" s="226"/>
      <c r="E607" s="223"/>
    </row>
    <row r="608" spans="1:5">
      <c r="A608" s="220">
        <v>2081603</v>
      </c>
      <c r="B608" s="221" t="s">
        <v>164</v>
      </c>
      <c r="C608" s="228"/>
      <c r="D608" s="228"/>
      <c r="E608" s="223"/>
    </row>
    <row r="609" spans="1:5">
      <c r="A609" s="220">
        <v>2081650</v>
      </c>
      <c r="B609" s="221" t="s">
        <v>171</v>
      </c>
      <c r="C609" s="228"/>
      <c r="D609" s="228"/>
      <c r="E609" s="223"/>
    </row>
    <row r="610" spans="1:5">
      <c r="A610" s="220">
        <v>2081699</v>
      </c>
      <c r="B610" s="221" t="s">
        <v>585</v>
      </c>
      <c r="C610" s="228"/>
      <c r="D610" s="228"/>
      <c r="E610" s="223"/>
    </row>
    <row r="611" spans="1:5">
      <c r="A611" s="220">
        <v>20819</v>
      </c>
      <c r="B611" s="221" t="s">
        <v>586</v>
      </c>
      <c r="C611" s="222">
        <f>SUM(C612:C613)</f>
        <v>874</v>
      </c>
      <c r="D611" s="222">
        <f>SUM(D612:D613)</f>
        <v>4372</v>
      </c>
      <c r="E611" s="223">
        <f t="shared" si="3"/>
        <v>0.2</v>
      </c>
    </row>
    <row r="612" spans="1:5">
      <c r="A612" s="220">
        <v>2081901</v>
      </c>
      <c r="B612" s="221" t="s">
        <v>587</v>
      </c>
      <c r="C612" s="225">
        <v>874</v>
      </c>
      <c r="D612" s="226">
        <v>839</v>
      </c>
      <c r="E612" s="223">
        <f t="shared" si="3"/>
        <v>1.042</v>
      </c>
    </row>
    <row r="613" spans="1:5">
      <c r="A613" s="220">
        <v>2081902</v>
      </c>
      <c r="B613" s="221" t="s">
        <v>588</v>
      </c>
      <c r="C613" s="225"/>
      <c r="D613" s="226">
        <v>3533</v>
      </c>
      <c r="E613" s="223">
        <f t="shared" si="3"/>
        <v>0</v>
      </c>
    </row>
    <row r="614" spans="1:5">
      <c r="A614" s="220">
        <v>20820</v>
      </c>
      <c r="B614" s="221" t="s">
        <v>589</v>
      </c>
      <c r="C614" s="222">
        <f>SUM(C615:C616)</f>
        <v>815</v>
      </c>
      <c r="D614" s="222">
        <f>SUM(D615:D616)</f>
        <v>684</v>
      </c>
      <c r="E614" s="223">
        <f t="shared" si="3"/>
        <v>1.192</v>
      </c>
    </row>
    <row r="615" spans="1:5">
      <c r="A615" s="220">
        <v>2082001</v>
      </c>
      <c r="B615" s="221" t="s">
        <v>590</v>
      </c>
      <c r="C615" s="225">
        <v>593</v>
      </c>
      <c r="D615" s="226">
        <v>596</v>
      </c>
      <c r="E615" s="223">
        <f t="shared" si="3"/>
        <v>0.995</v>
      </c>
    </row>
    <row r="616" spans="1:5">
      <c r="A616" s="220">
        <v>2082002</v>
      </c>
      <c r="B616" s="221" t="s">
        <v>591</v>
      </c>
      <c r="C616" s="225">
        <v>222</v>
      </c>
      <c r="D616" s="226">
        <v>88</v>
      </c>
      <c r="E616" s="223">
        <f t="shared" si="3"/>
        <v>2.523</v>
      </c>
    </row>
    <row r="617" spans="1:5">
      <c r="A617" s="220">
        <v>20821</v>
      </c>
      <c r="B617" s="221" t="s">
        <v>592</v>
      </c>
      <c r="C617" s="222">
        <f>SUM(C618:C619)</f>
        <v>186</v>
      </c>
      <c r="D617" s="222">
        <f>SUM(D618:D619)</f>
        <v>959</v>
      </c>
      <c r="E617" s="223">
        <f t="shared" si="3"/>
        <v>0.194</v>
      </c>
    </row>
    <row r="618" spans="1:5">
      <c r="A618" s="220">
        <v>2082101</v>
      </c>
      <c r="B618" s="221" t="s">
        <v>593</v>
      </c>
      <c r="C618" s="225">
        <v>186</v>
      </c>
      <c r="D618" s="226">
        <v>169</v>
      </c>
      <c r="E618" s="223">
        <f t="shared" si="3"/>
        <v>1.101</v>
      </c>
    </row>
    <row r="619" spans="1:5">
      <c r="A619" s="220">
        <v>2082102</v>
      </c>
      <c r="B619" s="221" t="s">
        <v>594</v>
      </c>
      <c r="C619" s="225"/>
      <c r="D619" s="226">
        <v>790</v>
      </c>
      <c r="E619" s="223">
        <f t="shared" si="3"/>
        <v>0</v>
      </c>
    </row>
    <row r="620" spans="1:5">
      <c r="A620" s="220">
        <v>20824</v>
      </c>
      <c r="B620" s="221" t="s">
        <v>595</v>
      </c>
      <c r="C620" s="222">
        <f>SUM(C621:C622)</f>
        <v>0</v>
      </c>
      <c r="D620" s="222">
        <f>SUM(D621:D622)</f>
        <v>0</v>
      </c>
      <c r="E620" s="223"/>
    </row>
    <row r="621" spans="1:5">
      <c r="A621" s="220">
        <v>2082401</v>
      </c>
      <c r="B621" s="221" t="s">
        <v>596</v>
      </c>
      <c r="C621" s="228"/>
      <c r="D621" s="228"/>
      <c r="E621" s="223"/>
    </row>
    <row r="622" spans="1:5">
      <c r="A622" s="220">
        <v>2082402</v>
      </c>
      <c r="B622" s="221" t="s">
        <v>597</v>
      </c>
      <c r="C622" s="228"/>
      <c r="D622" s="228"/>
      <c r="E622" s="223"/>
    </row>
    <row r="623" spans="1:5">
      <c r="A623" s="220">
        <v>20825</v>
      </c>
      <c r="B623" s="221" t="s">
        <v>598</v>
      </c>
      <c r="C623" s="222">
        <f>SUM(C624:C625)</f>
        <v>147</v>
      </c>
      <c r="D623" s="222">
        <f>SUM(D624:D625)</f>
        <v>199</v>
      </c>
      <c r="E623" s="223">
        <f t="shared" si="3"/>
        <v>0.739</v>
      </c>
    </row>
    <row r="624" spans="1:5">
      <c r="A624" s="220">
        <v>2082501</v>
      </c>
      <c r="B624" s="221" t="s">
        <v>599</v>
      </c>
      <c r="C624" s="225">
        <v>1</v>
      </c>
      <c r="D624" s="226">
        <v>1</v>
      </c>
      <c r="E624" s="223">
        <f t="shared" si="3"/>
        <v>1</v>
      </c>
    </row>
    <row r="625" spans="1:5">
      <c r="A625" s="220">
        <v>2082502</v>
      </c>
      <c r="B625" s="221" t="s">
        <v>600</v>
      </c>
      <c r="C625" s="225">
        <v>146</v>
      </c>
      <c r="D625" s="226">
        <v>198</v>
      </c>
      <c r="E625" s="223">
        <f t="shared" si="3"/>
        <v>0.737</v>
      </c>
    </row>
    <row r="626" spans="1:5">
      <c r="A626" s="220">
        <v>20826</v>
      </c>
      <c r="B626" s="221" t="s">
        <v>601</v>
      </c>
      <c r="C626" s="222">
        <f>SUM(C627:C629)</f>
        <v>16631</v>
      </c>
      <c r="D626" s="222">
        <f>SUM(D627:D629)</f>
        <v>17790</v>
      </c>
      <c r="E626" s="223">
        <f t="shared" si="3"/>
        <v>0.935</v>
      </c>
    </row>
    <row r="627" spans="1:5">
      <c r="A627" s="220">
        <v>2082601</v>
      </c>
      <c r="B627" s="221" t="s">
        <v>602</v>
      </c>
      <c r="C627" s="228"/>
      <c r="D627" s="228"/>
      <c r="E627" s="223"/>
    </row>
    <row r="628" spans="1:5">
      <c r="A628" s="220">
        <v>2082602</v>
      </c>
      <c r="B628" s="221" t="s">
        <v>603</v>
      </c>
      <c r="C628" s="225">
        <v>16631</v>
      </c>
      <c r="D628" s="226">
        <v>17732</v>
      </c>
      <c r="E628" s="223">
        <f t="shared" si="3"/>
        <v>0.938</v>
      </c>
    </row>
    <row r="629" spans="1:5">
      <c r="A629" s="220">
        <v>2082699</v>
      </c>
      <c r="B629" s="221" t="s">
        <v>604</v>
      </c>
      <c r="C629" s="225"/>
      <c r="D629" s="226">
        <v>58</v>
      </c>
      <c r="E629" s="223">
        <f t="shared" si="3"/>
        <v>0</v>
      </c>
    </row>
    <row r="630" spans="1:5">
      <c r="A630" s="220">
        <v>20827</v>
      </c>
      <c r="B630" s="221" t="s">
        <v>605</v>
      </c>
      <c r="C630" s="222">
        <f>SUM(C631:C633)</f>
        <v>685</v>
      </c>
      <c r="D630" s="222">
        <f>SUM(D631:D633)</f>
        <v>1726</v>
      </c>
      <c r="E630" s="223">
        <f t="shared" si="3"/>
        <v>0.397</v>
      </c>
    </row>
    <row r="631" spans="1:5">
      <c r="A631" s="220">
        <v>2082701</v>
      </c>
      <c r="B631" s="221" t="s">
        <v>606</v>
      </c>
      <c r="C631" s="228"/>
      <c r="D631" s="228"/>
      <c r="E631" s="223"/>
    </row>
    <row r="632" spans="1:5">
      <c r="A632" s="220">
        <v>2082702</v>
      </c>
      <c r="B632" s="221" t="s">
        <v>607</v>
      </c>
      <c r="C632" s="229"/>
      <c r="D632" s="228"/>
      <c r="E632" s="223"/>
    </row>
    <row r="633" spans="1:5">
      <c r="A633" s="220">
        <v>2082799</v>
      </c>
      <c r="B633" s="221" t="s">
        <v>608</v>
      </c>
      <c r="C633" s="225">
        <v>685</v>
      </c>
      <c r="D633" s="226">
        <v>1726</v>
      </c>
      <c r="E633" s="223">
        <f t="shared" si="3"/>
        <v>0.397</v>
      </c>
    </row>
    <row r="634" spans="1:5">
      <c r="A634" s="220">
        <v>20828</v>
      </c>
      <c r="B634" s="230" t="s">
        <v>609</v>
      </c>
      <c r="C634" s="222">
        <f>SUM(C635:C641)</f>
        <v>184</v>
      </c>
      <c r="D634" s="222">
        <f>SUM(D635:D641)</f>
        <v>30</v>
      </c>
      <c r="E634" s="223">
        <f t="shared" si="3"/>
        <v>6.133</v>
      </c>
    </row>
    <row r="635" spans="1:5">
      <c r="A635" s="220">
        <v>2082801</v>
      </c>
      <c r="B635" s="221" t="s">
        <v>162</v>
      </c>
      <c r="C635" s="225">
        <v>93</v>
      </c>
      <c r="D635" s="226">
        <v>98</v>
      </c>
      <c r="E635" s="223">
        <f t="shared" si="3"/>
        <v>0.949</v>
      </c>
    </row>
    <row r="636" spans="1:5">
      <c r="A636" s="220">
        <v>2082802</v>
      </c>
      <c r="B636" s="221" t="s">
        <v>163</v>
      </c>
      <c r="C636" s="225"/>
      <c r="D636" s="226">
        <v>0</v>
      </c>
      <c r="E636" s="223"/>
    </row>
    <row r="637" spans="1:5">
      <c r="A637" s="220">
        <v>2082803</v>
      </c>
      <c r="B637" s="221" t="s">
        <v>164</v>
      </c>
      <c r="C637" s="225"/>
      <c r="D637" s="226">
        <v>0</v>
      </c>
      <c r="E637" s="223"/>
    </row>
    <row r="638" spans="1:5">
      <c r="A638" s="220">
        <v>2082804</v>
      </c>
      <c r="B638" s="221" t="s">
        <v>610</v>
      </c>
      <c r="C638" s="225">
        <v>66</v>
      </c>
      <c r="D638" s="226">
        <v>300</v>
      </c>
      <c r="E638" s="223">
        <f t="shared" si="3"/>
        <v>0.22</v>
      </c>
    </row>
    <row r="639" spans="1:5">
      <c r="A639" s="220">
        <v>2082805</v>
      </c>
      <c r="B639" s="221" t="s">
        <v>611</v>
      </c>
      <c r="C639" s="225"/>
      <c r="D639" s="226">
        <v>0</v>
      </c>
      <c r="E639" s="223"/>
    </row>
    <row r="640" spans="1:5">
      <c r="A640" s="220">
        <v>2082850</v>
      </c>
      <c r="B640" s="221" t="s">
        <v>171</v>
      </c>
      <c r="C640" s="225">
        <v>23</v>
      </c>
      <c r="D640" s="226">
        <v>32</v>
      </c>
      <c r="E640" s="223">
        <f t="shared" si="3"/>
        <v>0.719</v>
      </c>
    </row>
    <row r="641" spans="1:5">
      <c r="A641" s="220">
        <v>2082899</v>
      </c>
      <c r="B641" s="221" t="s">
        <v>612</v>
      </c>
      <c r="C641" s="225">
        <v>2</v>
      </c>
      <c r="D641" s="226">
        <v>-400</v>
      </c>
      <c r="E641" s="223">
        <f t="shared" si="3"/>
        <v>-0.005</v>
      </c>
    </row>
    <row r="642" spans="1:5">
      <c r="A642" s="220">
        <v>20830</v>
      </c>
      <c r="B642" s="221" t="s">
        <v>613</v>
      </c>
      <c r="C642" s="222">
        <f>SUM(C643:C644)</f>
        <v>0</v>
      </c>
      <c r="D642" s="222">
        <f>SUM(D643:D644)</f>
        <v>0</v>
      </c>
      <c r="E642" s="223"/>
    </row>
    <row r="643" spans="1:5">
      <c r="A643" s="220">
        <v>2083001</v>
      </c>
      <c r="B643" s="221" t="s">
        <v>614</v>
      </c>
      <c r="C643" s="228"/>
      <c r="D643" s="228"/>
      <c r="E643" s="223"/>
    </row>
    <row r="644" spans="1:5">
      <c r="A644" s="220">
        <v>2083099</v>
      </c>
      <c r="B644" s="221" t="s">
        <v>615</v>
      </c>
      <c r="C644" s="228"/>
      <c r="D644" s="228"/>
      <c r="E644" s="223"/>
    </row>
    <row r="645" spans="1:5">
      <c r="A645" s="220">
        <v>20899</v>
      </c>
      <c r="B645" s="221" t="s">
        <v>616</v>
      </c>
      <c r="C645" s="222">
        <f>SUM(C646)</f>
        <v>11</v>
      </c>
      <c r="D645" s="222">
        <f>SUM(D646)</f>
        <v>50</v>
      </c>
      <c r="E645" s="223">
        <f t="shared" si="3"/>
        <v>0.22</v>
      </c>
    </row>
    <row r="646" spans="1:5">
      <c r="A646" s="220">
        <v>2089999</v>
      </c>
      <c r="B646" s="221" t="s">
        <v>617</v>
      </c>
      <c r="C646" s="225">
        <v>11</v>
      </c>
      <c r="D646" s="228">
        <v>50</v>
      </c>
      <c r="E646" s="223">
        <f t="shared" si="3"/>
        <v>0.22</v>
      </c>
    </row>
    <row r="647" spans="1:5">
      <c r="A647" s="220">
        <v>210</v>
      </c>
      <c r="B647" s="221" t="s">
        <v>618</v>
      </c>
      <c r="C647" s="222">
        <f>SUM(C648,C653,C668,C672,C684,C687,C691,C696,C700,C704,C707,C716,C718)</f>
        <v>31013</v>
      </c>
      <c r="D647" s="222">
        <f>SUM(D648,D653,D668,D672,D684,D687,D691,D696,D700,D704,D707,D716,D718)</f>
        <v>27462</v>
      </c>
      <c r="E647" s="223">
        <f t="shared" ref="E647:E710" si="4">C647/D647</f>
        <v>1.129</v>
      </c>
    </row>
    <row r="648" spans="1:5">
      <c r="A648" s="220">
        <v>21001</v>
      </c>
      <c r="B648" s="221" t="s">
        <v>619</v>
      </c>
      <c r="C648" s="222">
        <f>SUM(C649:C652)</f>
        <v>249</v>
      </c>
      <c r="D648" s="222">
        <f>SUM(D649:D652)</f>
        <v>409</v>
      </c>
      <c r="E648" s="223">
        <f t="shared" si="4"/>
        <v>0.609</v>
      </c>
    </row>
    <row r="649" spans="1:5">
      <c r="A649" s="220">
        <v>2100101</v>
      </c>
      <c r="B649" s="221" t="s">
        <v>162</v>
      </c>
      <c r="C649" s="225">
        <v>235</v>
      </c>
      <c r="D649" s="226">
        <v>200</v>
      </c>
      <c r="E649" s="223">
        <f t="shared" si="4"/>
        <v>1.175</v>
      </c>
    </row>
    <row r="650" spans="1:5">
      <c r="A650" s="220">
        <v>2100102</v>
      </c>
      <c r="B650" s="221" t="s">
        <v>163</v>
      </c>
      <c r="C650" s="225"/>
      <c r="D650" s="226">
        <v>0</v>
      </c>
      <c r="E650" s="223"/>
    </row>
    <row r="651" spans="1:5">
      <c r="A651" s="220">
        <v>2100103</v>
      </c>
      <c r="B651" s="221" t="s">
        <v>164</v>
      </c>
      <c r="C651" s="225"/>
      <c r="D651" s="226">
        <v>0</v>
      </c>
      <c r="E651" s="223"/>
    </row>
    <row r="652" spans="1:5">
      <c r="A652" s="220">
        <v>2100199</v>
      </c>
      <c r="B652" s="221" t="s">
        <v>620</v>
      </c>
      <c r="C652" s="225">
        <v>14</v>
      </c>
      <c r="D652" s="226">
        <v>209</v>
      </c>
      <c r="E652" s="223">
        <f t="shared" si="4"/>
        <v>0.067</v>
      </c>
    </row>
    <row r="653" spans="1:5">
      <c r="A653" s="220">
        <v>21002</v>
      </c>
      <c r="B653" s="221" t="s">
        <v>621</v>
      </c>
      <c r="C653" s="222">
        <f>SUM(C654:C667)</f>
        <v>1102</v>
      </c>
      <c r="D653" s="222">
        <f>SUM(D654:D667)</f>
        <v>893</v>
      </c>
      <c r="E653" s="223">
        <f t="shared" si="4"/>
        <v>1.234</v>
      </c>
    </row>
    <row r="654" spans="1:5">
      <c r="A654" s="220">
        <v>2100201</v>
      </c>
      <c r="B654" s="221" t="s">
        <v>622</v>
      </c>
      <c r="C654" s="225"/>
      <c r="D654" s="226"/>
      <c r="E654" s="223"/>
    </row>
    <row r="655" spans="1:5">
      <c r="A655" s="220">
        <v>2100202</v>
      </c>
      <c r="B655" s="221" t="s">
        <v>623</v>
      </c>
      <c r="C655" s="225">
        <v>146</v>
      </c>
      <c r="D655" s="226">
        <v>49</v>
      </c>
      <c r="E655" s="223">
        <f t="shared" si="4"/>
        <v>2.98</v>
      </c>
    </row>
    <row r="656" spans="1:5">
      <c r="A656" s="220">
        <v>2100203</v>
      </c>
      <c r="B656" s="221" t="s">
        <v>624</v>
      </c>
      <c r="C656" s="225"/>
      <c r="D656" s="226">
        <v>0</v>
      </c>
      <c r="E656" s="223"/>
    </row>
    <row r="657" spans="1:5">
      <c r="A657" s="220">
        <v>2100204</v>
      </c>
      <c r="B657" s="221" t="s">
        <v>625</v>
      </c>
      <c r="C657" s="225"/>
      <c r="D657" s="226">
        <v>0</v>
      </c>
      <c r="E657" s="223"/>
    </row>
    <row r="658" spans="1:5">
      <c r="A658" s="220">
        <v>2100205</v>
      </c>
      <c r="B658" s="221" t="s">
        <v>626</v>
      </c>
      <c r="C658" s="225">
        <v>122</v>
      </c>
      <c r="D658" s="226">
        <v>64</v>
      </c>
      <c r="E658" s="223">
        <f t="shared" si="4"/>
        <v>1.906</v>
      </c>
    </row>
    <row r="659" spans="1:5">
      <c r="A659" s="220">
        <v>2100206</v>
      </c>
      <c r="B659" s="221" t="s">
        <v>627</v>
      </c>
      <c r="C659" s="225"/>
      <c r="D659" s="226">
        <v>0</v>
      </c>
      <c r="E659" s="223"/>
    </row>
    <row r="660" spans="1:5">
      <c r="A660" s="220">
        <v>2100207</v>
      </c>
      <c r="B660" s="221" t="s">
        <v>628</v>
      </c>
      <c r="C660" s="225"/>
      <c r="D660" s="226">
        <v>0</v>
      </c>
      <c r="E660" s="223"/>
    </row>
    <row r="661" spans="1:5">
      <c r="A661" s="220">
        <v>2100208</v>
      </c>
      <c r="B661" s="221" t="s">
        <v>629</v>
      </c>
      <c r="C661" s="225"/>
      <c r="D661" s="226">
        <v>0</v>
      </c>
      <c r="E661" s="223"/>
    </row>
    <row r="662" spans="1:5">
      <c r="A662" s="220">
        <v>2100209</v>
      </c>
      <c r="B662" s="221" t="s">
        <v>630</v>
      </c>
      <c r="C662" s="225"/>
      <c r="D662" s="226">
        <v>0</v>
      </c>
      <c r="E662" s="223"/>
    </row>
    <row r="663" spans="1:5">
      <c r="A663" s="220">
        <v>2100210</v>
      </c>
      <c r="B663" s="221" t="s">
        <v>631</v>
      </c>
      <c r="C663" s="225"/>
      <c r="D663" s="226">
        <v>0</v>
      </c>
      <c r="E663" s="223"/>
    </row>
    <row r="664" spans="1:5">
      <c r="A664" s="220">
        <v>2100211</v>
      </c>
      <c r="B664" s="221" t="s">
        <v>632</v>
      </c>
      <c r="C664" s="225"/>
      <c r="D664" s="226">
        <v>0</v>
      </c>
      <c r="E664" s="223"/>
    </row>
    <row r="665" spans="1:5">
      <c r="A665" s="220">
        <v>2100212</v>
      </c>
      <c r="B665" s="221" t="s">
        <v>633</v>
      </c>
      <c r="C665" s="225"/>
      <c r="D665" s="226">
        <v>0</v>
      </c>
      <c r="E665" s="223"/>
    </row>
    <row r="666" spans="1:5">
      <c r="A666" s="220">
        <v>2100213</v>
      </c>
      <c r="B666" s="221" t="s">
        <v>634</v>
      </c>
      <c r="C666" s="225"/>
      <c r="D666" s="226">
        <v>0</v>
      </c>
      <c r="E666" s="223"/>
    </row>
    <row r="667" spans="1:5">
      <c r="A667" s="220">
        <v>2100299</v>
      </c>
      <c r="B667" s="221" t="s">
        <v>635</v>
      </c>
      <c r="C667" s="225">
        <v>834</v>
      </c>
      <c r="D667" s="226">
        <v>780</v>
      </c>
      <c r="E667" s="223">
        <f t="shared" si="4"/>
        <v>1.069</v>
      </c>
    </row>
    <row r="668" spans="1:5">
      <c r="A668" s="220">
        <v>21003</v>
      </c>
      <c r="B668" s="221" t="s">
        <v>636</v>
      </c>
      <c r="C668" s="222">
        <f>SUM(C669:C671)</f>
        <v>591</v>
      </c>
      <c r="D668" s="222">
        <f>SUM(D669:D671)</f>
        <v>4656</v>
      </c>
      <c r="E668" s="223">
        <f t="shared" si="4"/>
        <v>0.127</v>
      </c>
    </row>
    <row r="669" spans="1:5">
      <c r="A669" s="220">
        <v>2100301</v>
      </c>
      <c r="B669" s="221" t="s">
        <v>637</v>
      </c>
      <c r="C669" s="225">
        <v>63</v>
      </c>
      <c r="D669" s="226">
        <v>106</v>
      </c>
      <c r="E669" s="223">
        <f t="shared" si="4"/>
        <v>0.594</v>
      </c>
    </row>
    <row r="670" spans="1:5">
      <c r="A670" s="220">
        <v>2100302</v>
      </c>
      <c r="B670" s="221" t="s">
        <v>638</v>
      </c>
      <c r="C670" s="225">
        <v>528</v>
      </c>
      <c r="D670" s="226">
        <v>406</v>
      </c>
      <c r="E670" s="223">
        <f t="shared" si="4"/>
        <v>1.3</v>
      </c>
    </row>
    <row r="671" spans="1:5">
      <c r="A671" s="220">
        <v>2100399</v>
      </c>
      <c r="B671" s="221" t="s">
        <v>639</v>
      </c>
      <c r="C671" s="225"/>
      <c r="D671" s="226">
        <v>4144</v>
      </c>
      <c r="E671" s="223">
        <f t="shared" si="4"/>
        <v>0</v>
      </c>
    </row>
    <row r="672" spans="1:5">
      <c r="A672" s="220">
        <v>21004</v>
      </c>
      <c r="B672" s="221" t="s">
        <v>640</v>
      </c>
      <c r="C672" s="222">
        <f>SUM(C673:C683)</f>
        <v>10033</v>
      </c>
      <c r="D672" s="222">
        <f>SUM(D673:D683)</f>
        <v>6619</v>
      </c>
      <c r="E672" s="223">
        <f t="shared" si="4"/>
        <v>1.516</v>
      </c>
    </row>
    <row r="673" spans="1:5">
      <c r="A673" s="220">
        <v>2100401</v>
      </c>
      <c r="B673" s="221" t="s">
        <v>641</v>
      </c>
      <c r="C673" s="225"/>
      <c r="D673" s="226">
        <v>956</v>
      </c>
      <c r="E673" s="223">
        <f t="shared" si="4"/>
        <v>0</v>
      </c>
    </row>
    <row r="674" spans="1:5">
      <c r="A674" s="220">
        <v>2100402</v>
      </c>
      <c r="B674" s="221" t="s">
        <v>642</v>
      </c>
      <c r="C674" s="225">
        <v>418</v>
      </c>
      <c r="D674" s="226">
        <v>418</v>
      </c>
      <c r="E674" s="223">
        <f t="shared" si="4"/>
        <v>1</v>
      </c>
    </row>
    <row r="675" spans="1:5">
      <c r="A675" s="220">
        <v>2100403</v>
      </c>
      <c r="B675" s="221" t="s">
        <v>643</v>
      </c>
      <c r="C675" s="225"/>
      <c r="D675" s="226">
        <v>628</v>
      </c>
      <c r="E675" s="223">
        <f t="shared" si="4"/>
        <v>0</v>
      </c>
    </row>
    <row r="676" spans="1:5">
      <c r="A676" s="220">
        <v>2100404</v>
      </c>
      <c r="B676" s="221" t="s">
        <v>644</v>
      </c>
      <c r="C676" s="225"/>
      <c r="D676" s="226">
        <v>0</v>
      </c>
      <c r="E676" s="223"/>
    </row>
    <row r="677" spans="1:5">
      <c r="A677" s="220">
        <v>2100405</v>
      </c>
      <c r="B677" s="221" t="s">
        <v>645</v>
      </c>
      <c r="C677" s="225"/>
      <c r="D677" s="226">
        <v>0</v>
      </c>
      <c r="E677" s="223"/>
    </row>
    <row r="678" spans="1:5">
      <c r="A678" s="220">
        <v>2100406</v>
      </c>
      <c r="B678" s="221" t="s">
        <v>646</v>
      </c>
      <c r="C678" s="225"/>
      <c r="D678" s="226">
        <v>0</v>
      </c>
      <c r="E678" s="223"/>
    </row>
    <row r="679" spans="1:5">
      <c r="A679" s="220">
        <v>2100407</v>
      </c>
      <c r="B679" s="221" t="s">
        <v>647</v>
      </c>
      <c r="C679" s="225"/>
      <c r="D679" s="226">
        <v>0</v>
      </c>
      <c r="E679" s="223"/>
    </row>
    <row r="680" spans="1:5">
      <c r="A680" s="220">
        <v>2100408</v>
      </c>
      <c r="B680" s="221" t="s">
        <v>648</v>
      </c>
      <c r="C680" s="225">
        <v>5190</v>
      </c>
      <c r="D680" s="226">
        <v>3395</v>
      </c>
      <c r="E680" s="223">
        <f t="shared" si="4"/>
        <v>1.529</v>
      </c>
    </row>
    <row r="681" spans="1:5">
      <c r="A681" s="220">
        <v>2100409</v>
      </c>
      <c r="B681" s="221" t="s">
        <v>649</v>
      </c>
      <c r="C681" s="225">
        <v>98</v>
      </c>
      <c r="D681" s="226">
        <v>-171</v>
      </c>
      <c r="E681" s="223">
        <f t="shared" si="4"/>
        <v>-0.573</v>
      </c>
    </row>
    <row r="682" spans="1:5">
      <c r="A682" s="220">
        <v>2100410</v>
      </c>
      <c r="B682" s="221" t="s">
        <v>650</v>
      </c>
      <c r="C682" s="225">
        <v>4255</v>
      </c>
      <c r="D682" s="226">
        <v>1651</v>
      </c>
      <c r="E682" s="223">
        <f t="shared" si="4"/>
        <v>2.577</v>
      </c>
    </row>
    <row r="683" spans="1:5">
      <c r="A683" s="220">
        <v>2100499</v>
      </c>
      <c r="B683" s="221" t="s">
        <v>651</v>
      </c>
      <c r="C683" s="225">
        <v>72</v>
      </c>
      <c r="D683" s="226">
        <v>-258</v>
      </c>
      <c r="E683" s="223">
        <f t="shared" si="4"/>
        <v>-0.279</v>
      </c>
    </row>
    <row r="684" spans="1:5">
      <c r="A684" s="220">
        <v>21006</v>
      </c>
      <c r="B684" s="221" t="s">
        <v>652</v>
      </c>
      <c r="C684" s="222">
        <f>SUM(C685:C686)</f>
        <v>3</v>
      </c>
      <c r="D684" s="222">
        <f>SUM(D685:D686)</f>
        <v>0</v>
      </c>
      <c r="E684" s="223"/>
    </row>
    <row r="685" spans="1:5">
      <c r="A685" s="220">
        <v>2100601</v>
      </c>
      <c r="B685" s="221" t="s">
        <v>653</v>
      </c>
      <c r="C685" s="225"/>
      <c r="D685" s="226"/>
      <c r="E685" s="223"/>
    </row>
    <row r="686" spans="1:5">
      <c r="A686" s="220">
        <v>2100699</v>
      </c>
      <c r="B686" s="221" t="s">
        <v>654</v>
      </c>
      <c r="C686" s="225">
        <v>3</v>
      </c>
      <c r="D686" s="226"/>
      <c r="E686" s="223"/>
    </row>
    <row r="687" spans="1:5">
      <c r="A687" s="220">
        <v>21007</v>
      </c>
      <c r="B687" s="221" t="s">
        <v>655</v>
      </c>
      <c r="C687" s="222">
        <f>SUM(C688:C690)</f>
        <v>4274</v>
      </c>
      <c r="D687" s="222">
        <f>SUM(D688:D690)</f>
        <v>2565</v>
      </c>
      <c r="E687" s="223">
        <f t="shared" si="4"/>
        <v>1.666</v>
      </c>
    </row>
    <row r="688" spans="1:5">
      <c r="A688" s="220">
        <v>2100716</v>
      </c>
      <c r="B688" s="221" t="s">
        <v>656</v>
      </c>
      <c r="C688" s="225">
        <v>102</v>
      </c>
      <c r="D688" s="226">
        <v>71</v>
      </c>
      <c r="E688" s="223">
        <f t="shared" si="4"/>
        <v>1.437</v>
      </c>
    </row>
    <row r="689" spans="1:5">
      <c r="A689" s="220">
        <v>2100717</v>
      </c>
      <c r="B689" s="221" t="s">
        <v>657</v>
      </c>
      <c r="C689" s="225">
        <v>327</v>
      </c>
      <c r="D689" s="226">
        <v>-10</v>
      </c>
      <c r="E689" s="223">
        <f t="shared" si="4"/>
        <v>-32.7</v>
      </c>
    </row>
    <row r="690" spans="1:5">
      <c r="A690" s="220">
        <v>2100799</v>
      </c>
      <c r="B690" s="221" t="s">
        <v>658</v>
      </c>
      <c r="C690" s="225">
        <v>3845</v>
      </c>
      <c r="D690" s="226">
        <v>2504</v>
      </c>
      <c r="E690" s="223">
        <f t="shared" si="4"/>
        <v>1.536</v>
      </c>
    </row>
    <row r="691" spans="1:5">
      <c r="A691" s="220">
        <v>21011</v>
      </c>
      <c r="B691" s="221" t="s">
        <v>659</v>
      </c>
      <c r="C691" s="222">
        <f>SUM(C692:C695)</f>
        <v>3914</v>
      </c>
      <c r="D691" s="222">
        <f>SUM(D692:D695)</f>
        <v>4597</v>
      </c>
      <c r="E691" s="223">
        <f t="shared" si="4"/>
        <v>0.851</v>
      </c>
    </row>
    <row r="692" spans="1:5">
      <c r="A692" s="220">
        <v>2101101</v>
      </c>
      <c r="B692" s="221" t="s">
        <v>660</v>
      </c>
      <c r="C692" s="225">
        <v>411</v>
      </c>
      <c r="D692" s="226">
        <v>461</v>
      </c>
      <c r="E692" s="223">
        <f t="shared" si="4"/>
        <v>0.892</v>
      </c>
    </row>
    <row r="693" spans="1:5">
      <c r="A693" s="220">
        <v>2101102</v>
      </c>
      <c r="B693" s="221" t="s">
        <v>661</v>
      </c>
      <c r="C693" s="225">
        <v>3503</v>
      </c>
      <c r="D693" s="226">
        <v>4136</v>
      </c>
      <c r="E693" s="223">
        <f t="shared" si="4"/>
        <v>0.847</v>
      </c>
    </row>
    <row r="694" spans="1:5">
      <c r="A694" s="220">
        <v>2101103</v>
      </c>
      <c r="B694" s="221" t="s">
        <v>662</v>
      </c>
      <c r="C694" s="225"/>
      <c r="D694" s="226"/>
      <c r="E694" s="223"/>
    </row>
    <row r="695" spans="1:5">
      <c r="A695" s="220">
        <v>2101199</v>
      </c>
      <c r="B695" s="221" t="s">
        <v>663</v>
      </c>
      <c r="C695" s="225"/>
      <c r="D695" s="226"/>
      <c r="E695" s="223"/>
    </row>
    <row r="696" spans="1:5">
      <c r="A696" s="220">
        <v>21012</v>
      </c>
      <c r="B696" s="221" t="s">
        <v>664</v>
      </c>
      <c r="C696" s="222">
        <f>SUM(C697:C699)</f>
        <v>9246</v>
      </c>
      <c r="D696" s="222">
        <f>SUM(D697:D699)</f>
        <v>5936</v>
      </c>
      <c r="E696" s="223">
        <f t="shared" si="4"/>
        <v>1.558</v>
      </c>
    </row>
    <row r="697" spans="1:5">
      <c r="A697" s="220">
        <v>2101201</v>
      </c>
      <c r="B697" s="221" t="s">
        <v>665</v>
      </c>
      <c r="C697" s="228"/>
      <c r="D697" s="228"/>
      <c r="E697" s="223"/>
    </row>
    <row r="698" spans="1:5">
      <c r="A698" s="220">
        <v>2101202</v>
      </c>
      <c r="B698" s="221" t="s">
        <v>666</v>
      </c>
      <c r="C698" s="225">
        <v>9246</v>
      </c>
      <c r="D698" s="226">
        <v>5936</v>
      </c>
      <c r="E698" s="223">
        <f t="shared" si="4"/>
        <v>1.558</v>
      </c>
    </row>
    <row r="699" spans="1:5">
      <c r="A699" s="220">
        <v>2101299</v>
      </c>
      <c r="B699" s="221" t="s">
        <v>667</v>
      </c>
      <c r="C699" s="228"/>
      <c r="D699" s="228"/>
      <c r="E699" s="223"/>
    </row>
    <row r="700" spans="1:5">
      <c r="A700" s="220">
        <v>21013</v>
      </c>
      <c r="B700" s="221" t="s">
        <v>668</v>
      </c>
      <c r="C700" s="222">
        <f>SUM(C701:C703)</f>
        <v>947</v>
      </c>
      <c r="D700" s="222">
        <f>SUM(D701:D703)</f>
        <v>704</v>
      </c>
      <c r="E700" s="223">
        <f t="shared" si="4"/>
        <v>1.345</v>
      </c>
    </row>
    <row r="701" spans="1:5">
      <c r="A701" s="220">
        <v>2101301</v>
      </c>
      <c r="B701" s="221" t="s">
        <v>669</v>
      </c>
      <c r="C701" s="225">
        <v>947</v>
      </c>
      <c r="D701" s="226">
        <v>662</v>
      </c>
      <c r="E701" s="223">
        <f t="shared" si="4"/>
        <v>1.431</v>
      </c>
    </row>
    <row r="702" spans="1:5">
      <c r="A702" s="220">
        <v>2101302</v>
      </c>
      <c r="B702" s="221" t="s">
        <v>670</v>
      </c>
      <c r="C702" s="225"/>
      <c r="D702" s="226">
        <v>42</v>
      </c>
      <c r="E702" s="223">
        <f t="shared" si="4"/>
        <v>0</v>
      </c>
    </row>
    <row r="703" spans="1:5">
      <c r="A703" s="220">
        <v>2101399</v>
      </c>
      <c r="B703" s="221" t="s">
        <v>671</v>
      </c>
      <c r="C703" s="228"/>
      <c r="D703" s="228"/>
      <c r="E703" s="223"/>
    </row>
    <row r="704" spans="1:5">
      <c r="A704" s="220">
        <v>21014</v>
      </c>
      <c r="B704" s="221" t="s">
        <v>672</v>
      </c>
      <c r="C704" s="222">
        <f>SUM(C705:C706)</f>
        <v>130</v>
      </c>
      <c r="D704" s="222">
        <f>SUM(D705:D706)</f>
        <v>73</v>
      </c>
      <c r="E704" s="223">
        <f t="shared" si="4"/>
        <v>1.781</v>
      </c>
    </row>
    <row r="705" spans="1:5">
      <c r="A705" s="220">
        <v>2101401</v>
      </c>
      <c r="B705" s="221" t="s">
        <v>673</v>
      </c>
      <c r="C705" s="225">
        <v>130</v>
      </c>
      <c r="D705" s="226">
        <v>73</v>
      </c>
      <c r="E705" s="223">
        <f t="shared" si="4"/>
        <v>1.781</v>
      </c>
    </row>
    <row r="706" spans="1:5">
      <c r="A706" s="220">
        <v>2101499</v>
      </c>
      <c r="B706" s="221" t="s">
        <v>674</v>
      </c>
      <c r="C706" s="229"/>
      <c r="D706" s="228"/>
      <c r="E706" s="223"/>
    </row>
    <row r="707" spans="1:5">
      <c r="A707" s="220">
        <v>21015</v>
      </c>
      <c r="B707" s="221" t="s">
        <v>675</v>
      </c>
      <c r="C707" s="222">
        <f>SUM(C708:C715)</f>
        <v>0</v>
      </c>
      <c r="D707" s="222">
        <f>SUM(D708:D715)</f>
        <v>8</v>
      </c>
      <c r="E707" s="223">
        <f t="shared" si="4"/>
        <v>0</v>
      </c>
    </row>
    <row r="708" spans="1:5">
      <c r="A708" s="220">
        <v>2101501</v>
      </c>
      <c r="B708" s="221" t="s">
        <v>162</v>
      </c>
      <c r="C708" s="228"/>
      <c r="D708" s="228"/>
      <c r="E708" s="223"/>
    </row>
    <row r="709" spans="1:5">
      <c r="A709" s="220">
        <v>2101502</v>
      </c>
      <c r="B709" s="221" t="s">
        <v>163</v>
      </c>
      <c r="C709" s="228"/>
      <c r="D709" s="228"/>
      <c r="E709" s="223"/>
    </row>
    <row r="710" spans="1:5">
      <c r="A710" s="220">
        <v>2101503</v>
      </c>
      <c r="B710" s="221" t="s">
        <v>164</v>
      </c>
      <c r="C710" s="228"/>
      <c r="D710" s="228"/>
      <c r="E710" s="223"/>
    </row>
    <row r="711" spans="1:5">
      <c r="A711" s="220">
        <v>2101504</v>
      </c>
      <c r="B711" s="221" t="s">
        <v>203</v>
      </c>
      <c r="C711" s="228"/>
      <c r="D711" s="228"/>
      <c r="E711" s="223"/>
    </row>
    <row r="712" spans="1:5">
      <c r="A712" s="220">
        <v>2101505</v>
      </c>
      <c r="B712" s="221" t="s">
        <v>676</v>
      </c>
      <c r="C712" s="228"/>
      <c r="D712" s="228"/>
      <c r="E712" s="223"/>
    </row>
    <row r="713" spans="1:5">
      <c r="A713" s="220">
        <v>2101506</v>
      </c>
      <c r="B713" s="221" t="s">
        <v>677</v>
      </c>
      <c r="C713" s="228"/>
      <c r="D713" s="228"/>
      <c r="E713" s="223"/>
    </row>
    <row r="714" spans="1:5">
      <c r="A714" s="220">
        <v>2101550</v>
      </c>
      <c r="B714" s="221" t="s">
        <v>171</v>
      </c>
      <c r="C714" s="228"/>
      <c r="D714" s="228"/>
      <c r="E714" s="223"/>
    </row>
    <row r="715" spans="1:5">
      <c r="A715" s="220">
        <v>2101599</v>
      </c>
      <c r="B715" s="221" t="s">
        <v>678</v>
      </c>
      <c r="C715" s="228"/>
      <c r="D715" s="226">
        <v>8</v>
      </c>
      <c r="E715" s="223">
        <f t="shared" ref="E715:E721" si="5">C715/D715</f>
        <v>0</v>
      </c>
    </row>
    <row r="716" spans="1:5">
      <c r="A716" s="220">
        <v>21016</v>
      </c>
      <c r="B716" s="221" t="s">
        <v>679</v>
      </c>
      <c r="C716" s="222">
        <f>SUM(C717)</f>
        <v>265</v>
      </c>
      <c r="D716" s="222">
        <f>SUM(D717)</f>
        <v>280</v>
      </c>
      <c r="E716" s="223">
        <f t="shared" si="5"/>
        <v>0.946</v>
      </c>
    </row>
    <row r="717" spans="1:5">
      <c r="A717" s="220">
        <v>2101601</v>
      </c>
      <c r="B717" s="221" t="s">
        <v>680</v>
      </c>
      <c r="C717" s="231">
        <v>265</v>
      </c>
      <c r="D717" s="226">
        <v>280</v>
      </c>
      <c r="E717" s="223">
        <f t="shared" si="5"/>
        <v>0.946</v>
      </c>
    </row>
    <row r="718" spans="1:5">
      <c r="A718" s="220">
        <v>21099</v>
      </c>
      <c r="B718" s="221" t="s">
        <v>681</v>
      </c>
      <c r="C718" s="222">
        <f>SUM(C719)</f>
        <v>259</v>
      </c>
      <c r="D718" s="222">
        <f>SUM(D719)</f>
        <v>722</v>
      </c>
      <c r="E718" s="223">
        <f t="shared" si="5"/>
        <v>0.359</v>
      </c>
    </row>
    <row r="719" spans="1:5">
      <c r="A719" s="220">
        <v>2109999</v>
      </c>
      <c r="B719" s="221" t="s">
        <v>682</v>
      </c>
      <c r="C719" s="231">
        <v>259</v>
      </c>
      <c r="D719" s="226">
        <v>722</v>
      </c>
      <c r="E719" s="223">
        <f t="shared" si="5"/>
        <v>0.359</v>
      </c>
    </row>
    <row r="720" spans="1:5">
      <c r="A720" s="220">
        <v>211</v>
      </c>
      <c r="B720" s="221" t="s">
        <v>683</v>
      </c>
      <c r="C720" s="222">
        <f>SUM(C721,C731,C735,C744,C751,C758,C764,C767,C770,C771,C772,C778,C779,C780,C791)</f>
        <v>9152</v>
      </c>
      <c r="D720" s="222">
        <f>SUM(D721,D731,D735,D744,D751,D758,D764,D767,D770,D771,D772,D778,D779,D780,D791)</f>
        <v>4135</v>
      </c>
      <c r="E720" s="223">
        <f t="shared" si="5"/>
        <v>2.213</v>
      </c>
    </row>
    <row r="721" spans="1:5">
      <c r="A721" s="220">
        <v>21101</v>
      </c>
      <c r="B721" s="221" t="s">
        <v>684</v>
      </c>
      <c r="C721" s="222">
        <f>SUM(C722:C730)</f>
        <v>453</v>
      </c>
      <c r="D721" s="222">
        <f>SUM(D722:D730)</f>
        <v>108</v>
      </c>
      <c r="E721" s="223">
        <f t="shared" si="5"/>
        <v>4.194</v>
      </c>
    </row>
    <row r="722" spans="1:5">
      <c r="A722" s="220">
        <v>2110101</v>
      </c>
      <c r="B722" s="221" t="s">
        <v>162</v>
      </c>
      <c r="C722" s="225">
        <v>7</v>
      </c>
      <c r="D722" s="226"/>
      <c r="E722" s="223"/>
    </row>
    <row r="723" spans="1:5">
      <c r="A723" s="220">
        <v>2110102</v>
      </c>
      <c r="B723" s="221" t="s">
        <v>163</v>
      </c>
      <c r="C723" s="225"/>
      <c r="D723" s="226"/>
      <c r="E723" s="223"/>
    </row>
    <row r="724" spans="1:5">
      <c r="A724" s="220">
        <v>2110103</v>
      </c>
      <c r="B724" s="221" t="s">
        <v>164</v>
      </c>
      <c r="C724" s="225"/>
      <c r="D724" s="226"/>
      <c r="E724" s="223"/>
    </row>
    <row r="725" spans="1:5">
      <c r="A725" s="220">
        <v>2110104</v>
      </c>
      <c r="B725" s="221" t="s">
        <v>685</v>
      </c>
      <c r="C725" s="225"/>
      <c r="D725" s="226"/>
      <c r="E725" s="223"/>
    </row>
    <row r="726" spans="1:5">
      <c r="A726" s="220">
        <v>2110105</v>
      </c>
      <c r="B726" s="221" t="s">
        <v>686</v>
      </c>
      <c r="C726" s="225"/>
      <c r="D726" s="226">
        <v>10</v>
      </c>
      <c r="E726" s="223">
        <f>C726/D726</f>
        <v>0</v>
      </c>
    </row>
    <row r="727" spans="1:5">
      <c r="A727" s="220">
        <v>2110106</v>
      </c>
      <c r="B727" s="221" t="s">
        <v>687</v>
      </c>
      <c r="C727" s="225"/>
      <c r="D727" s="226">
        <v>0</v>
      </c>
      <c r="E727" s="223"/>
    </row>
    <row r="728" spans="1:5">
      <c r="A728" s="220">
        <v>2110107</v>
      </c>
      <c r="B728" s="221" t="s">
        <v>688</v>
      </c>
      <c r="C728" s="225"/>
      <c r="D728" s="226">
        <v>0</v>
      </c>
      <c r="E728" s="223"/>
    </row>
    <row r="729" spans="1:5">
      <c r="A729" s="220">
        <v>2110108</v>
      </c>
      <c r="B729" s="221" t="s">
        <v>689</v>
      </c>
      <c r="C729" s="225"/>
      <c r="D729" s="226">
        <v>0</v>
      </c>
      <c r="E729" s="223"/>
    </row>
    <row r="730" spans="1:5">
      <c r="A730" s="220">
        <v>2110199</v>
      </c>
      <c r="B730" s="221" t="s">
        <v>690</v>
      </c>
      <c r="C730" s="225">
        <v>446</v>
      </c>
      <c r="D730" s="226">
        <v>98</v>
      </c>
      <c r="E730" s="223">
        <f>C730/D730</f>
        <v>4.551</v>
      </c>
    </row>
    <row r="731" spans="1:5">
      <c r="A731" s="220">
        <v>21102</v>
      </c>
      <c r="B731" s="221" t="s">
        <v>691</v>
      </c>
      <c r="C731" s="222">
        <f>SUM(C732:C734)</f>
        <v>0</v>
      </c>
      <c r="D731" s="222">
        <f>SUM(D732:D734)</f>
        <v>0</v>
      </c>
      <c r="E731" s="223"/>
    </row>
    <row r="732" spans="1:5">
      <c r="A732" s="220">
        <v>2110203</v>
      </c>
      <c r="B732" s="221" t="s">
        <v>692</v>
      </c>
      <c r="C732" s="232"/>
      <c r="D732" s="232"/>
      <c r="E732" s="223"/>
    </row>
    <row r="733" spans="1:5">
      <c r="A733" s="220">
        <v>2110204</v>
      </c>
      <c r="B733" s="221" t="s">
        <v>693</v>
      </c>
      <c r="C733" s="232"/>
      <c r="D733" s="232"/>
      <c r="E733" s="223"/>
    </row>
    <row r="734" spans="1:5">
      <c r="A734" s="220">
        <v>2110299</v>
      </c>
      <c r="B734" s="221" t="s">
        <v>694</v>
      </c>
      <c r="C734" s="232"/>
      <c r="D734" s="232"/>
      <c r="E734" s="223"/>
    </row>
    <row r="735" spans="1:5">
      <c r="A735" s="220">
        <v>21103</v>
      </c>
      <c r="B735" s="221" t="s">
        <v>695</v>
      </c>
      <c r="C735" s="222">
        <f>SUM(C736:C743)</f>
        <v>520</v>
      </c>
      <c r="D735" s="222">
        <f>SUM(D736:D743)</f>
        <v>633</v>
      </c>
      <c r="E735" s="223">
        <f>C735/D735</f>
        <v>0.821</v>
      </c>
    </row>
    <row r="736" spans="1:5">
      <c r="A736" s="220">
        <v>2110301</v>
      </c>
      <c r="B736" s="221" t="s">
        <v>696</v>
      </c>
      <c r="C736" s="229"/>
      <c r="D736" s="232"/>
      <c r="E736" s="223"/>
    </row>
    <row r="737" spans="1:5">
      <c r="A737" s="220">
        <v>2110302</v>
      </c>
      <c r="B737" s="221" t="s">
        <v>697</v>
      </c>
      <c r="C737" s="225">
        <v>520</v>
      </c>
      <c r="D737" s="226">
        <v>633</v>
      </c>
      <c r="E737" s="223">
        <f>C737/D737</f>
        <v>0.821</v>
      </c>
    </row>
    <row r="738" spans="1:5">
      <c r="A738" s="220">
        <v>2110303</v>
      </c>
      <c r="B738" s="221" t="s">
        <v>698</v>
      </c>
      <c r="C738" s="229"/>
      <c r="D738" s="232"/>
      <c r="E738" s="223"/>
    </row>
    <row r="739" spans="1:5">
      <c r="A739" s="220">
        <v>2110304</v>
      </c>
      <c r="B739" s="221" t="s">
        <v>699</v>
      </c>
      <c r="C739" s="229"/>
      <c r="D739" s="232"/>
      <c r="E739" s="223"/>
    </row>
    <row r="740" spans="1:5">
      <c r="A740" s="220">
        <v>2110305</v>
      </c>
      <c r="B740" s="221" t="s">
        <v>700</v>
      </c>
      <c r="C740" s="232"/>
      <c r="D740" s="232"/>
      <c r="E740" s="223"/>
    </row>
    <row r="741" spans="1:5">
      <c r="A741" s="220">
        <v>2110306</v>
      </c>
      <c r="B741" s="221" t="s">
        <v>701</v>
      </c>
      <c r="C741" s="232"/>
      <c r="D741" s="232"/>
      <c r="E741" s="223"/>
    </row>
    <row r="742" spans="1:5">
      <c r="A742" s="220">
        <v>2110307</v>
      </c>
      <c r="B742" s="221" t="s">
        <v>702</v>
      </c>
      <c r="C742" s="232"/>
      <c r="D742" s="232"/>
      <c r="E742" s="223"/>
    </row>
    <row r="743" spans="1:5">
      <c r="A743" s="220">
        <v>2110399</v>
      </c>
      <c r="B743" s="221" t="s">
        <v>703</v>
      </c>
      <c r="C743" s="232"/>
      <c r="D743" s="232"/>
      <c r="E743" s="223"/>
    </row>
    <row r="744" spans="1:5">
      <c r="A744" s="220">
        <v>21104</v>
      </c>
      <c r="B744" s="221" t="s">
        <v>704</v>
      </c>
      <c r="C744" s="222">
        <f>SUM(C745:C750)</f>
        <v>250</v>
      </c>
      <c r="D744" s="222">
        <f>SUM(D745:D750)</f>
        <v>3266</v>
      </c>
      <c r="E744" s="223">
        <f>C744/D744</f>
        <v>0.077</v>
      </c>
    </row>
    <row r="745" spans="1:5">
      <c r="A745" s="220">
        <v>2110401</v>
      </c>
      <c r="B745" s="221" t="s">
        <v>705</v>
      </c>
      <c r="C745" s="232"/>
      <c r="D745" s="232"/>
      <c r="E745" s="223"/>
    </row>
    <row r="746" spans="1:5">
      <c r="A746" s="220">
        <v>2110402</v>
      </c>
      <c r="B746" s="221" t="s">
        <v>706</v>
      </c>
      <c r="C746" s="225">
        <v>250</v>
      </c>
      <c r="D746" s="226">
        <v>3266</v>
      </c>
      <c r="E746" s="223">
        <f>C746/D746</f>
        <v>0.077</v>
      </c>
    </row>
    <row r="747" spans="1:5">
      <c r="A747" s="220">
        <v>2110404</v>
      </c>
      <c r="B747" s="221" t="s">
        <v>707</v>
      </c>
      <c r="C747" s="232"/>
      <c r="D747" s="232"/>
      <c r="E747" s="223"/>
    </row>
    <row r="748" spans="1:5">
      <c r="A748" s="220">
        <v>2110405</v>
      </c>
      <c r="B748" s="221" t="s">
        <v>708</v>
      </c>
      <c r="C748" s="232"/>
      <c r="D748" s="232"/>
      <c r="E748" s="223"/>
    </row>
    <row r="749" spans="1:5">
      <c r="A749" s="220">
        <v>2110406</v>
      </c>
      <c r="B749" s="221" t="s">
        <v>709</v>
      </c>
      <c r="C749" s="232"/>
      <c r="D749" s="232"/>
      <c r="E749" s="223"/>
    </row>
    <row r="750" spans="1:5">
      <c r="A750" s="220">
        <v>2110499</v>
      </c>
      <c r="B750" s="221" t="s">
        <v>710</v>
      </c>
      <c r="C750" s="232"/>
      <c r="D750" s="232"/>
      <c r="E750" s="223"/>
    </row>
    <row r="751" spans="1:5">
      <c r="A751" s="220">
        <v>21105</v>
      </c>
      <c r="B751" s="221" t="s">
        <v>711</v>
      </c>
      <c r="C751" s="222">
        <f>SUM(C752:C757)</f>
        <v>0</v>
      </c>
      <c r="D751" s="222">
        <f>SUM(D752:D757)</f>
        <v>0</v>
      </c>
      <c r="E751" s="223"/>
    </row>
    <row r="752" spans="1:5">
      <c r="A752" s="220">
        <v>2110501</v>
      </c>
      <c r="B752" s="221" t="s">
        <v>712</v>
      </c>
      <c r="C752" s="228"/>
      <c r="D752" s="228"/>
      <c r="E752" s="223"/>
    </row>
    <row r="753" spans="1:5">
      <c r="A753" s="220">
        <v>2110502</v>
      </c>
      <c r="B753" s="221" t="s">
        <v>713</v>
      </c>
      <c r="C753" s="228"/>
      <c r="D753" s="228"/>
      <c r="E753" s="223"/>
    </row>
    <row r="754" spans="1:5">
      <c r="A754" s="220">
        <v>2110503</v>
      </c>
      <c r="B754" s="221" t="s">
        <v>714</v>
      </c>
      <c r="C754" s="228"/>
      <c r="D754" s="228"/>
      <c r="E754" s="223"/>
    </row>
    <row r="755" spans="1:5">
      <c r="A755" s="220">
        <v>2110506</v>
      </c>
      <c r="B755" s="221" t="s">
        <v>715</v>
      </c>
      <c r="C755" s="228"/>
      <c r="D755" s="228"/>
      <c r="E755" s="223"/>
    </row>
    <row r="756" spans="1:5">
      <c r="A756" s="220">
        <v>2110507</v>
      </c>
      <c r="B756" s="221" t="s">
        <v>716</v>
      </c>
      <c r="C756" s="228"/>
      <c r="D756" s="228"/>
      <c r="E756" s="223"/>
    </row>
    <row r="757" spans="1:5">
      <c r="A757" s="220">
        <v>2110599</v>
      </c>
      <c r="B757" s="221" t="s">
        <v>717</v>
      </c>
      <c r="C757" s="228"/>
      <c r="D757" s="228"/>
      <c r="E757" s="223"/>
    </row>
    <row r="758" spans="1:5">
      <c r="A758" s="220">
        <v>21106</v>
      </c>
      <c r="B758" s="221" t="s">
        <v>718</v>
      </c>
      <c r="C758" s="222">
        <f>SUM(C759:C763)</f>
        <v>0</v>
      </c>
      <c r="D758" s="222">
        <f>SUM(D759:D763)</f>
        <v>0</v>
      </c>
      <c r="E758" s="223"/>
    </row>
    <row r="759" spans="1:5">
      <c r="A759" s="220">
        <v>2110602</v>
      </c>
      <c r="B759" s="221" t="s">
        <v>719</v>
      </c>
      <c r="C759" s="228"/>
      <c r="D759" s="228"/>
      <c r="E759" s="223"/>
    </row>
    <row r="760" spans="1:5">
      <c r="A760" s="220">
        <v>2110603</v>
      </c>
      <c r="B760" s="221" t="s">
        <v>720</v>
      </c>
      <c r="C760" s="228"/>
      <c r="D760" s="228"/>
      <c r="E760" s="223"/>
    </row>
    <row r="761" spans="1:5">
      <c r="A761" s="220">
        <v>2110604</v>
      </c>
      <c r="B761" s="221" t="s">
        <v>721</v>
      </c>
      <c r="C761" s="228"/>
      <c r="D761" s="228"/>
      <c r="E761" s="223"/>
    </row>
    <row r="762" spans="1:5">
      <c r="A762" s="220">
        <v>2110605</v>
      </c>
      <c r="B762" s="221" t="s">
        <v>722</v>
      </c>
      <c r="C762" s="228"/>
      <c r="D762" s="228"/>
      <c r="E762" s="223"/>
    </row>
    <row r="763" spans="1:5">
      <c r="A763" s="220">
        <v>2110699</v>
      </c>
      <c r="B763" s="221" t="s">
        <v>723</v>
      </c>
      <c r="C763" s="228"/>
      <c r="D763" s="228"/>
      <c r="E763" s="223"/>
    </row>
    <row r="764" spans="1:5">
      <c r="A764" s="220">
        <v>21107</v>
      </c>
      <c r="B764" s="221" t="s">
        <v>724</v>
      </c>
      <c r="C764" s="222">
        <f>SUM(C765:C766)</f>
        <v>0</v>
      </c>
      <c r="D764" s="222">
        <f>SUM(D765:D766)</f>
        <v>0</v>
      </c>
      <c r="E764" s="223"/>
    </row>
    <row r="765" spans="1:5">
      <c r="A765" s="220">
        <v>2110704</v>
      </c>
      <c r="B765" s="221" t="s">
        <v>725</v>
      </c>
      <c r="C765" s="228"/>
      <c r="D765" s="228"/>
      <c r="E765" s="223"/>
    </row>
    <row r="766" spans="1:5">
      <c r="A766" s="220">
        <v>2110799</v>
      </c>
      <c r="B766" s="221" t="s">
        <v>726</v>
      </c>
      <c r="C766" s="228"/>
      <c r="D766" s="228"/>
      <c r="E766" s="223"/>
    </row>
    <row r="767" spans="1:5">
      <c r="A767" s="220">
        <v>21108</v>
      </c>
      <c r="B767" s="221" t="s">
        <v>727</v>
      </c>
      <c r="C767" s="222">
        <f>SUM(C768:C769)</f>
        <v>0</v>
      </c>
      <c r="D767" s="222">
        <f>SUM(D768:D769)</f>
        <v>0</v>
      </c>
      <c r="E767" s="223"/>
    </row>
    <row r="768" spans="1:5">
      <c r="A768" s="220">
        <v>2110804</v>
      </c>
      <c r="B768" s="221" t="s">
        <v>728</v>
      </c>
      <c r="C768" s="228"/>
      <c r="D768" s="228"/>
      <c r="E768" s="223"/>
    </row>
    <row r="769" spans="1:5">
      <c r="A769" s="220">
        <v>2110899</v>
      </c>
      <c r="B769" s="221" t="s">
        <v>729</v>
      </c>
      <c r="C769" s="228"/>
      <c r="D769" s="228"/>
      <c r="E769" s="223"/>
    </row>
    <row r="770" spans="1:5">
      <c r="A770" s="220">
        <v>21109</v>
      </c>
      <c r="B770" s="221" t="s">
        <v>730</v>
      </c>
      <c r="C770" s="228"/>
      <c r="D770" s="228"/>
      <c r="E770" s="223"/>
    </row>
    <row r="771" spans="1:5">
      <c r="A771" s="220">
        <v>21110</v>
      </c>
      <c r="B771" s="221" t="s">
        <v>731</v>
      </c>
      <c r="C771" s="233">
        <v>7927</v>
      </c>
      <c r="D771" s="233">
        <v>128</v>
      </c>
      <c r="E771" s="223">
        <f>C771/D771</f>
        <v>61.93</v>
      </c>
    </row>
    <row r="772" spans="1:5">
      <c r="A772" s="220">
        <v>21111</v>
      </c>
      <c r="B772" s="221" t="s">
        <v>732</v>
      </c>
      <c r="C772" s="222">
        <f>SUM(C773:C777)</f>
        <v>2</v>
      </c>
      <c r="D772" s="222">
        <f>SUM(D773:D777)</f>
        <v>0</v>
      </c>
      <c r="E772" s="223"/>
    </row>
    <row r="773" spans="1:5">
      <c r="A773" s="220">
        <v>2111101</v>
      </c>
      <c r="B773" s="221" t="s">
        <v>733</v>
      </c>
      <c r="C773" s="225">
        <v>2</v>
      </c>
      <c r="D773" s="228"/>
      <c r="E773" s="223"/>
    </row>
    <row r="774" spans="1:5">
      <c r="A774" s="220">
        <v>2111102</v>
      </c>
      <c r="B774" s="221" t="s">
        <v>734</v>
      </c>
      <c r="C774" s="228"/>
      <c r="D774" s="228"/>
      <c r="E774" s="223"/>
    </row>
    <row r="775" spans="1:5">
      <c r="A775" s="220">
        <v>2111103</v>
      </c>
      <c r="B775" s="221" t="s">
        <v>735</v>
      </c>
      <c r="C775" s="228"/>
      <c r="D775" s="228"/>
      <c r="E775" s="223"/>
    </row>
    <row r="776" spans="1:5">
      <c r="A776" s="220">
        <v>2111104</v>
      </c>
      <c r="B776" s="221" t="s">
        <v>736</v>
      </c>
      <c r="C776" s="228"/>
      <c r="D776" s="228"/>
      <c r="E776" s="223"/>
    </row>
    <row r="777" spans="1:5">
      <c r="A777" s="220">
        <v>2111199</v>
      </c>
      <c r="B777" s="221" t="s">
        <v>737</v>
      </c>
      <c r="C777" s="228"/>
      <c r="D777" s="228"/>
      <c r="E777" s="223"/>
    </row>
    <row r="778" spans="1:5">
      <c r="A778" s="220">
        <v>21112</v>
      </c>
      <c r="B778" s="221" t="s">
        <v>738</v>
      </c>
      <c r="C778" s="228"/>
      <c r="D778" s="228"/>
      <c r="E778" s="223"/>
    </row>
    <row r="779" spans="1:5">
      <c r="A779" s="220">
        <v>21113</v>
      </c>
      <c r="B779" s="221" t="s">
        <v>739</v>
      </c>
      <c r="C779" s="228"/>
      <c r="D779" s="228"/>
      <c r="E779" s="223"/>
    </row>
    <row r="780" spans="1:5">
      <c r="A780" s="220">
        <v>21114</v>
      </c>
      <c r="B780" s="221" t="s">
        <v>740</v>
      </c>
      <c r="C780" s="222">
        <f>SUM(C781:C790)</f>
        <v>0</v>
      </c>
      <c r="D780" s="222">
        <f>SUM(D781:D790)</f>
        <v>0</v>
      </c>
      <c r="E780" s="223"/>
    </row>
    <row r="781" spans="1:5">
      <c r="A781" s="220">
        <v>2111401</v>
      </c>
      <c r="B781" s="221" t="s">
        <v>162</v>
      </c>
      <c r="C781" s="228"/>
      <c r="D781" s="228"/>
      <c r="E781" s="223"/>
    </row>
    <row r="782" spans="1:5">
      <c r="A782" s="220">
        <v>2111402</v>
      </c>
      <c r="B782" s="221" t="s">
        <v>163</v>
      </c>
      <c r="C782" s="228"/>
      <c r="D782" s="228"/>
      <c r="E782" s="223"/>
    </row>
    <row r="783" spans="1:5">
      <c r="A783" s="220">
        <v>2111403</v>
      </c>
      <c r="B783" s="221" t="s">
        <v>164</v>
      </c>
      <c r="C783" s="228"/>
      <c r="D783" s="228"/>
      <c r="E783" s="223"/>
    </row>
    <row r="784" spans="1:5">
      <c r="A784" s="220">
        <v>2111406</v>
      </c>
      <c r="B784" s="221" t="s">
        <v>741</v>
      </c>
      <c r="C784" s="228"/>
      <c r="D784" s="228"/>
      <c r="E784" s="223"/>
    </row>
    <row r="785" spans="1:5">
      <c r="A785" s="220">
        <v>2111407</v>
      </c>
      <c r="B785" s="221" t="s">
        <v>742</v>
      </c>
      <c r="C785" s="228"/>
      <c r="D785" s="228"/>
      <c r="E785" s="223"/>
    </row>
    <row r="786" spans="1:5">
      <c r="A786" s="220">
        <v>2111408</v>
      </c>
      <c r="B786" s="221" t="s">
        <v>743</v>
      </c>
      <c r="C786" s="228"/>
      <c r="D786" s="228"/>
      <c r="E786" s="223"/>
    </row>
    <row r="787" spans="1:5">
      <c r="A787" s="220">
        <v>2111411</v>
      </c>
      <c r="B787" s="221" t="s">
        <v>203</v>
      </c>
      <c r="C787" s="228"/>
      <c r="D787" s="228"/>
      <c r="E787" s="223"/>
    </row>
    <row r="788" spans="1:5">
      <c r="A788" s="220">
        <v>2111413</v>
      </c>
      <c r="B788" s="221" t="s">
        <v>744</v>
      </c>
      <c r="C788" s="228"/>
      <c r="D788" s="228"/>
      <c r="E788" s="223"/>
    </row>
    <row r="789" spans="1:5">
      <c r="A789" s="220">
        <v>2111450</v>
      </c>
      <c r="B789" s="221" t="s">
        <v>171</v>
      </c>
      <c r="C789" s="228"/>
      <c r="D789" s="228"/>
      <c r="E789" s="223"/>
    </row>
    <row r="790" spans="1:5">
      <c r="A790" s="220">
        <v>2111499</v>
      </c>
      <c r="B790" s="221" t="s">
        <v>745</v>
      </c>
      <c r="C790" s="228"/>
      <c r="D790" s="228"/>
      <c r="E790" s="223"/>
    </row>
    <row r="791" spans="1:5">
      <c r="A791" s="220">
        <v>21199</v>
      </c>
      <c r="B791" s="221" t="s">
        <v>746</v>
      </c>
      <c r="C791" s="222">
        <f>SUM(C792)</f>
        <v>0</v>
      </c>
      <c r="D791" s="222">
        <f>SUM(D792)</f>
        <v>0</v>
      </c>
      <c r="E791" s="223"/>
    </row>
    <row r="792" spans="1:5">
      <c r="A792" s="220">
        <v>2119999</v>
      </c>
      <c r="B792" s="221" t="s">
        <v>747</v>
      </c>
      <c r="C792" s="228"/>
      <c r="D792" s="228"/>
      <c r="E792" s="223"/>
    </row>
    <row r="793" spans="1:5">
      <c r="A793" s="220">
        <v>212</v>
      </c>
      <c r="B793" s="221" t="s">
        <v>748</v>
      </c>
      <c r="C793" s="222">
        <f>SUM(C794,C805,C806,C809,C811,C813)</f>
        <v>9754</v>
      </c>
      <c r="D793" s="222">
        <f>SUM(D794,D805,D806,D809,D811,D813)</f>
        <v>21659</v>
      </c>
      <c r="E793" s="223">
        <f t="shared" ref="E775:E838" si="6">C793/D793</f>
        <v>0.45</v>
      </c>
    </row>
    <row r="794" spans="1:5">
      <c r="A794" s="220">
        <v>21201</v>
      </c>
      <c r="B794" s="221" t="s">
        <v>749</v>
      </c>
      <c r="C794" s="222">
        <f>SUM(C795:C804)</f>
        <v>3451</v>
      </c>
      <c r="D794" s="222">
        <f>SUM(D795:D804)</f>
        <v>2074</v>
      </c>
      <c r="E794" s="223">
        <f t="shared" si="6"/>
        <v>1.664</v>
      </c>
    </row>
    <row r="795" spans="1:5">
      <c r="A795" s="220">
        <v>2120101</v>
      </c>
      <c r="B795" s="221" t="s">
        <v>162</v>
      </c>
      <c r="C795" s="225">
        <v>1030</v>
      </c>
      <c r="D795" s="226">
        <v>1080</v>
      </c>
      <c r="E795" s="223">
        <f t="shared" si="6"/>
        <v>0.954</v>
      </c>
    </row>
    <row r="796" spans="1:5">
      <c r="A796" s="220">
        <v>2120102</v>
      </c>
      <c r="B796" s="221" t="s">
        <v>163</v>
      </c>
      <c r="C796" s="225">
        <v>4</v>
      </c>
      <c r="D796" s="226">
        <v>0</v>
      </c>
      <c r="E796" s="223"/>
    </row>
    <row r="797" spans="1:5">
      <c r="A797" s="220">
        <v>2120103</v>
      </c>
      <c r="B797" s="221" t="s">
        <v>164</v>
      </c>
      <c r="C797" s="225"/>
      <c r="D797" s="226">
        <v>0</v>
      </c>
      <c r="E797" s="223"/>
    </row>
    <row r="798" spans="1:5">
      <c r="A798" s="220">
        <v>2120104</v>
      </c>
      <c r="B798" s="221" t="s">
        <v>750</v>
      </c>
      <c r="C798" s="225">
        <v>770</v>
      </c>
      <c r="D798" s="226">
        <v>575</v>
      </c>
      <c r="E798" s="223">
        <f t="shared" si="6"/>
        <v>1.339</v>
      </c>
    </row>
    <row r="799" spans="1:5">
      <c r="A799" s="220">
        <v>2120105</v>
      </c>
      <c r="B799" s="221" t="s">
        <v>751</v>
      </c>
      <c r="C799" s="225"/>
      <c r="D799" s="226">
        <v>0</v>
      </c>
      <c r="E799" s="223"/>
    </row>
    <row r="800" spans="1:5">
      <c r="A800" s="220">
        <v>2120106</v>
      </c>
      <c r="B800" s="221" t="s">
        <v>752</v>
      </c>
      <c r="C800" s="225">
        <v>67</v>
      </c>
      <c r="D800" s="226">
        <v>0</v>
      </c>
      <c r="E800" s="223"/>
    </row>
    <row r="801" spans="1:5">
      <c r="A801" s="220">
        <v>2120107</v>
      </c>
      <c r="B801" s="221" t="s">
        <v>753</v>
      </c>
      <c r="C801" s="225"/>
      <c r="D801" s="226">
        <v>0</v>
      </c>
      <c r="E801" s="223"/>
    </row>
    <row r="802" spans="1:5">
      <c r="A802" s="220">
        <v>2120109</v>
      </c>
      <c r="B802" s="221" t="s">
        <v>754</v>
      </c>
      <c r="C802" s="225"/>
      <c r="D802" s="226">
        <v>0</v>
      </c>
      <c r="E802" s="223"/>
    </row>
    <row r="803" spans="1:5">
      <c r="A803" s="220">
        <v>2120110</v>
      </c>
      <c r="B803" s="221" t="s">
        <v>755</v>
      </c>
      <c r="C803" s="225"/>
      <c r="D803" s="226">
        <v>0</v>
      </c>
      <c r="E803" s="223"/>
    </row>
    <row r="804" spans="1:5">
      <c r="A804" s="220">
        <v>2120199</v>
      </c>
      <c r="B804" s="221" t="s">
        <v>756</v>
      </c>
      <c r="C804" s="225">
        <v>1580</v>
      </c>
      <c r="D804" s="226">
        <v>419</v>
      </c>
      <c r="E804" s="223">
        <f t="shared" si="6"/>
        <v>3.771</v>
      </c>
    </row>
    <row r="805" spans="1:5">
      <c r="A805" s="220">
        <v>21202</v>
      </c>
      <c r="B805" s="221" t="s">
        <v>757</v>
      </c>
      <c r="C805" s="233">
        <v>73</v>
      </c>
      <c r="D805" s="233">
        <v>322</v>
      </c>
      <c r="E805" s="223">
        <f t="shared" si="6"/>
        <v>0.227</v>
      </c>
    </row>
    <row r="806" spans="1:5">
      <c r="A806" s="220">
        <v>21203</v>
      </c>
      <c r="B806" s="221" t="s">
        <v>758</v>
      </c>
      <c r="C806" s="222">
        <f>SUM(C807:C808)</f>
        <v>0</v>
      </c>
      <c r="D806" s="222">
        <f>SUM(D807:D808)</f>
        <v>702</v>
      </c>
      <c r="E806" s="223">
        <f t="shared" si="6"/>
        <v>0</v>
      </c>
    </row>
    <row r="807" spans="1:5">
      <c r="A807" s="220">
        <v>2120303</v>
      </c>
      <c r="B807" s="221" t="s">
        <v>759</v>
      </c>
      <c r="C807" s="225"/>
      <c r="D807" s="226">
        <v>80</v>
      </c>
      <c r="E807" s="223">
        <f t="shared" si="6"/>
        <v>0</v>
      </c>
    </row>
    <row r="808" spans="1:5">
      <c r="A808" s="220">
        <v>2120399</v>
      </c>
      <c r="B808" s="221" t="s">
        <v>760</v>
      </c>
      <c r="C808" s="225"/>
      <c r="D808" s="226">
        <v>622</v>
      </c>
      <c r="E808" s="223">
        <f t="shared" si="6"/>
        <v>0</v>
      </c>
    </row>
    <row r="809" spans="1:5">
      <c r="A809" s="220">
        <v>21205</v>
      </c>
      <c r="B809" s="221" t="s">
        <v>761</v>
      </c>
      <c r="C809" s="222">
        <f t="shared" ref="C809:C813" si="7">SUM(C810)</f>
        <v>1502</v>
      </c>
      <c r="D809" s="222">
        <f t="shared" ref="D809:D813" si="8">SUM(D810)</f>
        <v>1432</v>
      </c>
      <c r="E809" s="223">
        <f t="shared" si="6"/>
        <v>1.049</v>
      </c>
    </row>
    <row r="810" spans="1:5">
      <c r="A810" s="220">
        <v>2120501</v>
      </c>
      <c r="B810" s="221" t="s">
        <v>762</v>
      </c>
      <c r="C810" s="231">
        <v>1502</v>
      </c>
      <c r="D810" s="226">
        <v>1432</v>
      </c>
      <c r="E810" s="223">
        <f t="shared" si="6"/>
        <v>1.049</v>
      </c>
    </row>
    <row r="811" spans="1:5">
      <c r="A811" s="220">
        <v>21206</v>
      </c>
      <c r="B811" s="221" t="s">
        <v>763</v>
      </c>
      <c r="C811" s="222">
        <f t="shared" si="7"/>
        <v>276</v>
      </c>
      <c r="D811" s="222">
        <f t="shared" si="8"/>
        <v>28</v>
      </c>
      <c r="E811" s="223">
        <f t="shared" si="6"/>
        <v>9.857</v>
      </c>
    </row>
    <row r="812" spans="1:5">
      <c r="A812" s="220">
        <v>2120601</v>
      </c>
      <c r="B812" s="221" t="s">
        <v>764</v>
      </c>
      <c r="C812" s="231">
        <v>276</v>
      </c>
      <c r="D812" s="226">
        <v>28</v>
      </c>
      <c r="E812" s="223">
        <f t="shared" si="6"/>
        <v>9.857</v>
      </c>
    </row>
    <row r="813" spans="1:5">
      <c r="A813" s="220">
        <v>21299</v>
      </c>
      <c r="B813" s="221" t="s">
        <v>765</v>
      </c>
      <c r="C813" s="222">
        <f t="shared" si="7"/>
        <v>4452</v>
      </c>
      <c r="D813" s="222">
        <f t="shared" si="8"/>
        <v>17101</v>
      </c>
      <c r="E813" s="223">
        <f t="shared" si="6"/>
        <v>0.26</v>
      </c>
    </row>
    <row r="814" spans="1:5">
      <c r="A814" s="220">
        <v>2129999</v>
      </c>
      <c r="B814" s="221" t="s">
        <v>766</v>
      </c>
      <c r="C814" s="231">
        <v>4452</v>
      </c>
      <c r="D814" s="226">
        <v>17101</v>
      </c>
      <c r="E814" s="223">
        <f t="shared" si="6"/>
        <v>0.26</v>
      </c>
    </row>
    <row r="815" spans="1:5">
      <c r="A815" s="220">
        <v>213</v>
      </c>
      <c r="B815" s="221" t="s">
        <v>767</v>
      </c>
      <c r="C815" s="222">
        <f>SUM(C816,C842,C864,C892,C903,C910,C916,C919)</f>
        <v>18576</v>
      </c>
      <c r="D815" s="222">
        <f>SUM(D816,D842,D864,D892,D903,D910,D916,D919)</f>
        <v>25493</v>
      </c>
      <c r="E815" s="223">
        <f t="shared" si="6"/>
        <v>0.729</v>
      </c>
    </row>
    <row r="816" spans="1:5">
      <c r="A816" s="220">
        <v>21301</v>
      </c>
      <c r="B816" s="221" t="s">
        <v>768</v>
      </c>
      <c r="C816" s="222">
        <f>SUM(C817:C841)</f>
        <v>2131</v>
      </c>
      <c r="D816" s="222">
        <f>SUM(D817:D841)</f>
        <v>8470</v>
      </c>
      <c r="E816" s="223">
        <f t="shared" si="6"/>
        <v>0.252</v>
      </c>
    </row>
    <row r="817" spans="1:5">
      <c r="A817" s="220">
        <v>2130101</v>
      </c>
      <c r="B817" s="221" t="s">
        <v>162</v>
      </c>
      <c r="C817" s="225">
        <v>713</v>
      </c>
      <c r="D817" s="226">
        <v>526</v>
      </c>
      <c r="E817" s="223">
        <f t="shared" si="6"/>
        <v>1.356</v>
      </c>
    </row>
    <row r="818" spans="1:5">
      <c r="A818" s="220">
        <v>2130102</v>
      </c>
      <c r="B818" s="221" t="s">
        <v>163</v>
      </c>
      <c r="C818" s="225">
        <v>8</v>
      </c>
      <c r="D818" s="226">
        <v>1</v>
      </c>
      <c r="E818" s="223">
        <f t="shared" si="6"/>
        <v>8</v>
      </c>
    </row>
    <row r="819" spans="1:5">
      <c r="A819" s="220">
        <v>2130103</v>
      </c>
      <c r="B819" s="221" t="s">
        <v>164</v>
      </c>
      <c r="C819" s="225"/>
      <c r="D819" s="226">
        <v>0</v>
      </c>
      <c r="E819" s="223"/>
    </row>
    <row r="820" spans="1:5">
      <c r="A820" s="220">
        <v>2130104</v>
      </c>
      <c r="B820" s="221" t="s">
        <v>171</v>
      </c>
      <c r="C820" s="225"/>
      <c r="D820" s="226">
        <v>1942</v>
      </c>
      <c r="E820" s="223">
        <f t="shared" si="6"/>
        <v>0</v>
      </c>
    </row>
    <row r="821" spans="1:5">
      <c r="A821" s="220">
        <v>2130105</v>
      </c>
      <c r="B821" s="221" t="s">
        <v>769</v>
      </c>
      <c r="C821" s="225"/>
      <c r="D821" s="226">
        <v>0</v>
      </c>
      <c r="E821" s="223"/>
    </row>
    <row r="822" spans="1:5">
      <c r="A822" s="220">
        <v>2130106</v>
      </c>
      <c r="B822" s="221" t="s">
        <v>770</v>
      </c>
      <c r="C822" s="225">
        <v>30</v>
      </c>
      <c r="D822" s="226">
        <v>17</v>
      </c>
      <c r="E822" s="223">
        <f t="shared" si="6"/>
        <v>1.765</v>
      </c>
    </row>
    <row r="823" spans="1:5">
      <c r="A823" s="220">
        <v>2130108</v>
      </c>
      <c r="B823" s="221" t="s">
        <v>771</v>
      </c>
      <c r="C823" s="225">
        <v>565</v>
      </c>
      <c r="D823" s="226">
        <v>455</v>
      </c>
      <c r="E823" s="223">
        <f t="shared" si="6"/>
        <v>1.242</v>
      </c>
    </row>
    <row r="824" spans="1:5">
      <c r="A824" s="220">
        <v>2130109</v>
      </c>
      <c r="B824" s="221" t="s">
        <v>772</v>
      </c>
      <c r="C824" s="225">
        <v>130</v>
      </c>
      <c r="D824" s="226">
        <v>76</v>
      </c>
      <c r="E824" s="223">
        <f t="shared" si="6"/>
        <v>1.711</v>
      </c>
    </row>
    <row r="825" spans="1:5">
      <c r="A825" s="220">
        <v>2130110</v>
      </c>
      <c r="B825" s="221" t="s">
        <v>773</v>
      </c>
      <c r="C825" s="225">
        <v>14</v>
      </c>
      <c r="D825" s="226">
        <v>10</v>
      </c>
      <c r="E825" s="223">
        <f t="shared" si="6"/>
        <v>1.4</v>
      </c>
    </row>
    <row r="826" spans="1:5">
      <c r="A826" s="220">
        <v>2130111</v>
      </c>
      <c r="B826" s="221" t="s">
        <v>774</v>
      </c>
      <c r="C826" s="225"/>
      <c r="D826" s="226">
        <v>-1</v>
      </c>
      <c r="E826" s="223">
        <f t="shared" si="6"/>
        <v>0</v>
      </c>
    </row>
    <row r="827" spans="1:5">
      <c r="A827" s="220">
        <v>2130112</v>
      </c>
      <c r="B827" s="221" t="s">
        <v>775</v>
      </c>
      <c r="C827" s="225">
        <v>72</v>
      </c>
      <c r="D827" s="226">
        <v>106</v>
      </c>
      <c r="E827" s="223">
        <f t="shared" si="6"/>
        <v>0.679</v>
      </c>
    </row>
    <row r="828" spans="1:5">
      <c r="A828" s="220">
        <v>2130114</v>
      </c>
      <c r="B828" s="221" t="s">
        <v>776</v>
      </c>
      <c r="C828" s="225"/>
      <c r="D828" s="226">
        <v>0</v>
      </c>
      <c r="E828" s="223"/>
    </row>
    <row r="829" spans="1:5">
      <c r="A829" s="220">
        <v>2130119</v>
      </c>
      <c r="B829" s="221" t="s">
        <v>777</v>
      </c>
      <c r="C829" s="225">
        <v>15</v>
      </c>
      <c r="D829" s="226">
        <v>18</v>
      </c>
      <c r="E829" s="223">
        <f t="shared" si="6"/>
        <v>0.833</v>
      </c>
    </row>
    <row r="830" spans="1:5">
      <c r="A830" s="220">
        <v>2130120</v>
      </c>
      <c r="B830" s="221" t="s">
        <v>778</v>
      </c>
      <c r="C830" s="225"/>
      <c r="D830" s="226">
        <v>0</v>
      </c>
      <c r="E830" s="223"/>
    </row>
    <row r="831" spans="1:5">
      <c r="A831" s="220">
        <v>2130121</v>
      </c>
      <c r="B831" s="221" t="s">
        <v>779</v>
      </c>
      <c r="C831" s="225">
        <v>11</v>
      </c>
      <c r="D831" s="226">
        <v>0</v>
      </c>
      <c r="E831" s="223"/>
    </row>
    <row r="832" spans="1:5">
      <c r="A832" s="220">
        <v>2130122</v>
      </c>
      <c r="B832" s="221" t="s">
        <v>780</v>
      </c>
      <c r="C832" s="225">
        <v>165</v>
      </c>
      <c r="D832" s="226">
        <v>985</v>
      </c>
      <c r="E832" s="223">
        <f t="shared" si="6"/>
        <v>0.168</v>
      </c>
    </row>
    <row r="833" spans="1:5">
      <c r="A833" s="220">
        <v>2130124</v>
      </c>
      <c r="B833" s="221" t="s">
        <v>781</v>
      </c>
      <c r="C833" s="225">
        <v>6</v>
      </c>
      <c r="D833" s="226">
        <v>1</v>
      </c>
      <c r="E833" s="223">
        <f t="shared" si="6"/>
        <v>6</v>
      </c>
    </row>
    <row r="834" spans="1:5">
      <c r="A834" s="220">
        <v>2130125</v>
      </c>
      <c r="B834" s="221" t="s">
        <v>782</v>
      </c>
      <c r="C834" s="225">
        <v>5</v>
      </c>
      <c r="D834" s="226">
        <v>0</v>
      </c>
      <c r="E834" s="223"/>
    </row>
    <row r="835" spans="1:5">
      <c r="A835" s="220">
        <v>2130126</v>
      </c>
      <c r="B835" s="221" t="s">
        <v>783</v>
      </c>
      <c r="C835" s="225"/>
      <c r="D835" s="226">
        <v>-34</v>
      </c>
      <c r="E835" s="223">
        <f t="shared" si="6"/>
        <v>0</v>
      </c>
    </row>
    <row r="836" spans="1:5">
      <c r="A836" s="220">
        <v>2130135</v>
      </c>
      <c r="B836" s="221" t="s">
        <v>784</v>
      </c>
      <c r="C836" s="225"/>
      <c r="D836" s="226">
        <v>10</v>
      </c>
      <c r="E836" s="223">
        <f t="shared" si="6"/>
        <v>0</v>
      </c>
    </row>
    <row r="837" spans="1:5">
      <c r="A837" s="220">
        <v>2130142</v>
      </c>
      <c r="B837" s="221" t="s">
        <v>785</v>
      </c>
      <c r="C837" s="225">
        <v>391</v>
      </c>
      <c r="D837" s="226">
        <v>312</v>
      </c>
      <c r="E837" s="223">
        <f t="shared" si="6"/>
        <v>1.253</v>
      </c>
    </row>
    <row r="838" spans="1:5">
      <c r="A838" s="220">
        <v>2130148</v>
      </c>
      <c r="B838" s="221" t="s">
        <v>786</v>
      </c>
      <c r="C838" s="225"/>
      <c r="D838" s="226">
        <v>0</v>
      </c>
      <c r="E838" s="223"/>
    </row>
    <row r="839" spans="1:5">
      <c r="A839" s="220">
        <v>2130152</v>
      </c>
      <c r="B839" s="221" t="s">
        <v>787</v>
      </c>
      <c r="C839" s="225">
        <v>6</v>
      </c>
      <c r="D839" s="226">
        <v>21</v>
      </c>
      <c r="E839" s="223">
        <f>C839/D839</f>
        <v>0.286</v>
      </c>
    </row>
    <row r="840" spans="1:5">
      <c r="A840" s="220">
        <v>2130153</v>
      </c>
      <c r="B840" s="221" t="s">
        <v>788</v>
      </c>
      <c r="C840" s="225"/>
      <c r="D840" s="226">
        <v>3</v>
      </c>
      <c r="E840" s="223">
        <f>C840/D840</f>
        <v>0</v>
      </c>
    </row>
    <row r="841" spans="1:5">
      <c r="A841" s="220">
        <v>2130199</v>
      </c>
      <c r="B841" s="221" t="s">
        <v>789</v>
      </c>
      <c r="C841" s="225"/>
      <c r="D841" s="226">
        <v>4022</v>
      </c>
      <c r="E841" s="223">
        <f>C841/D841</f>
        <v>0</v>
      </c>
    </row>
    <row r="842" spans="1:5">
      <c r="A842" s="220">
        <v>21302</v>
      </c>
      <c r="B842" s="221" t="s">
        <v>790</v>
      </c>
      <c r="C842" s="222">
        <f>SUM(C843:C863)</f>
        <v>840</v>
      </c>
      <c r="D842" s="222">
        <f>SUM(D843:D863)</f>
        <v>307</v>
      </c>
      <c r="E842" s="223">
        <f>C842/D842</f>
        <v>2.736</v>
      </c>
    </row>
    <row r="843" spans="1:5">
      <c r="A843" s="220">
        <v>2130201</v>
      </c>
      <c r="B843" s="221" t="s">
        <v>162</v>
      </c>
      <c r="C843" s="225"/>
      <c r="D843" s="226"/>
      <c r="E843" s="223"/>
    </row>
    <row r="844" spans="1:5">
      <c r="A844" s="220">
        <v>2130202</v>
      </c>
      <c r="B844" s="221" t="s">
        <v>163</v>
      </c>
      <c r="C844" s="225"/>
      <c r="D844" s="226"/>
      <c r="E844" s="223"/>
    </row>
    <row r="845" spans="1:5">
      <c r="A845" s="220">
        <v>2130203</v>
      </c>
      <c r="B845" s="221" t="s">
        <v>164</v>
      </c>
      <c r="C845" s="225"/>
      <c r="D845" s="226"/>
      <c r="E845" s="223"/>
    </row>
    <row r="846" spans="1:5">
      <c r="A846" s="220">
        <v>2130204</v>
      </c>
      <c r="B846" s="221" t="s">
        <v>791</v>
      </c>
      <c r="C846" s="225">
        <v>135</v>
      </c>
      <c r="D846" s="226">
        <v>181</v>
      </c>
      <c r="E846" s="223">
        <f>C846/D846</f>
        <v>0.746</v>
      </c>
    </row>
    <row r="847" spans="1:5">
      <c r="A847" s="220">
        <v>2130205</v>
      </c>
      <c r="B847" s="221" t="s">
        <v>792</v>
      </c>
      <c r="C847" s="225">
        <v>150</v>
      </c>
      <c r="D847" s="226">
        <v>-23</v>
      </c>
      <c r="E847" s="223">
        <f>C847/D847</f>
        <v>-6.522</v>
      </c>
    </row>
    <row r="848" spans="1:5">
      <c r="A848" s="220">
        <v>2130206</v>
      </c>
      <c r="B848" s="221" t="s">
        <v>793</v>
      </c>
      <c r="C848" s="225"/>
      <c r="D848" s="226">
        <v>0</v>
      </c>
      <c r="E848" s="223"/>
    </row>
    <row r="849" spans="1:5">
      <c r="A849" s="220">
        <v>2130207</v>
      </c>
      <c r="B849" s="221" t="s">
        <v>794</v>
      </c>
      <c r="C849" s="225">
        <v>3</v>
      </c>
      <c r="D849" s="226">
        <v>3</v>
      </c>
      <c r="E849" s="223">
        <f>C849/D849</f>
        <v>1</v>
      </c>
    </row>
    <row r="850" spans="1:5">
      <c r="A850" s="220">
        <v>2130209</v>
      </c>
      <c r="B850" s="221" t="s">
        <v>795</v>
      </c>
      <c r="C850" s="225">
        <v>32</v>
      </c>
      <c r="D850" s="226">
        <v>69</v>
      </c>
      <c r="E850" s="223">
        <f>C850/D850</f>
        <v>0.464</v>
      </c>
    </row>
    <row r="851" spans="1:5">
      <c r="A851" s="220">
        <v>2130211</v>
      </c>
      <c r="B851" s="221" t="s">
        <v>796</v>
      </c>
      <c r="C851" s="225"/>
      <c r="D851" s="226">
        <v>0</v>
      </c>
      <c r="E851" s="223"/>
    </row>
    <row r="852" spans="1:5">
      <c r="A852" s="220">
        <v>2130212</v>
      </c>
      <c r="B852" s="221" t="s">
        <v>797</v>
      </c>
      <c r="C852" s="225"/>
      <c r="D852" s="226">
        <v>0</v>
      </c>
      <c r="E852" s="223"/>
    </row>
    <row r="853" spans="1:5">
      <c r="A853" s="220">
        <v>2130213</v>
      </c>
      <c r="B853" s="221" t="s">
        <v>798</v>
      </c>
      <c r="C853" s="225"/>
      <c r="D853" s="226">
        <v>0</v>
      </c>
      <c r="E853" s="223"/>
    </row>
    <row r="854" spans="1:5">
      <c r="A854" s="220">
        <v>2130217</v>
      </c>
      <c r="B854" s="221" t="s">
        <v>799</v>
      </c>
      <c r="C854" s="225"/>
      <c r="D854" s="226">
        <v>0</v>
      </c>
      <c r="E854" s="223"/>
    </row>
    <row r="855" spans="1:5">
      <c r="A855" s="220">
        <v>2130220</v>
      </c>
      <c r="B855" s="221" t="s">
        <v>800</v>
      </c>
      <c r="C855" s="225"/>
      <c r="D855" s="226">
        <v>0</v>
      </c>
      <c r="E855" s="223"/>
    </row>
    <row r="856" spans="1:5">
      <c r="A856" s="220">
        <v>2130221</v>
      </c>
      <c r="B856" s="221" t="s">
        <v>801</v>
      </c>
      <c r="C856" s="225"/>
      <c r="D856" s="226">
        <v>0</v>
      </c>
      <c r="E856" s="223"/>
    </row>
    <row r="857" spans="1:5">
      <c r="A857" s="220">
        <v>2130223</v>
      </c>
      <c r="B857" s="221" t="s">
        <v>802</v>
      </c>
      <c r="C857" s="225"/>
      <c r="D857" s="226">
        <v>0</v>
      </c>
      <c r="E857" s="223"/>
    </row>
    <row r="858" spans="1:5">
      <c r="A858" s="220">
        <v>2130226</v>
      </c>
      <c r="B858" s="221" t="s">
        <v>803</v>
      </c>
      <c r="C858" s="225"/>
      <c r="D858" s="226">
        <v>0</v>
      </c>
      <c r="E858" s="223"/>
    </row>
    <row r="859" spans="1:5">
      <c r="A859" s="220">
        <v>2130227</v>
      </c>
      <c r="B859" s="221" t="s">
        <v>804</v>
      </c>
      <c r="C859" s="225"/>
      <c r="D859" s="226">
        <v>0</v>
      </c>
      <c r="E859" s="223"/>
    </row>
    <row r="860" spans="1:5">
      <c r="A860" s="220">
        <v>2130234</v>
      </c>
      <c r="B860" s="221" t="s">
        <v>805</v>
      </c>
      <c r="C860" s="225">
        <v>303</v>
      </c>
      <c r="D860" s="226">
        <v>-7</v>
      </c>
      <c r="E860" s="223">
        <f>C860/D860</f>
        <v>-43.286</v>
      </c>
    </row>
    <row r="861" spans="1:5">
      <c r="A861" s="220">
        <v>2130236</v>
      </c>
      <c r="B861" s="221" t="s">
        <v>806</v>
      </c>
      <c r="C861" s="225"/>
      <c r="D861" s="226">
        <v>0</v>
      </c>
      <c r="E861" s="223"/>
    </row>
    <row r="862" spans="1:5">
      <c r="A862" s="220">
        <v>2130237</v>
      </c>
      <c r="B862" s="221" t="s">
        <v>775</v>
      </c>
      <c r="C862" s="225"/>
      <c r="D862" s="226">
        <v>0</v>
      </c>
      <c r="E862" s="223"/>
    </row>
    <row r="863" spans="1:5">
      <c r="A863" s="220">
        <v>2130299</v>
      </c>
      <c r="B863" s="221" t="s">
        <v>807</v>
      </c>
      <c r="C863" s="225">
        <v>217</v>
      </c>
      <c r="D863" s="226">
        <v>84</v>
      </c>
      <c r="E863" s="223">
        <f>C863/D863</f>
        <v>2.583</v>
      </c>
    </row>
    <row r="864" spans="1:5">
      <c r="A864" s="220">
        <v>21303</v>
      </c>
      <c r="B864" s="221" t="s">
        <v>808</v>
      </c>
      <c r="C864" s="222">
        <f>SUM(C865:C891)</f>
        <v>7832</v>
      </c>
      <c r="D864" s="222">
        <f>SUM(D865:D891)</f>
        <v>7416</v>
      </c>
      <c r="E864" s="223">
        <f>C864/D864</f>
        <v>1.056</v>
      </c>
    </row>
    <row r="865" spans="1:5">
      <c r="A865" s="220">
        <v>2130301</v>
      </c>
      <c r="B865" s="221" t="s">
        <v>162</v>
      </c>
      <c r="C865" s="225">
        <v>204</v>
      </c>
      <c r="D865" s="226">
        <v>220</v>
      </c>
      <c r="E865" s="223">
        <f>C865/D865</f>
        <v>0.927</v>
      </c>
    </row>
    <row r="866" spans="1:5">
      <c r="A866" s="220">
        <v>2130302</v>
      </c>
      <c r="B866" s="221" t="s">
        <v>163</v>
      </c>
      <c r="C866" s="225"/>
      <c r="D866" s="226">
        <v>0</v>
      </c>
      <c r="E866" s="223"/>
    </row>
    <row r="867" spans="1:5">
      <c r="A867" s="220">
        <v>2130303</v>
      </c>
      <c r="B867" s="221" t="s">
        <v>164</v>
      </c>
      <c r="C867" s="225"/>
      <c r="D867" s="226">
        <v>0</v>
      </c>
      <c r="E867" s="223"/>
    </row>
    <row r="868" spans="1:5">
      <c r="A868" s="220">
        <v>2130304</v>
      </c>
      <c r="B868" s="221" t="s">
        <v>809</v>
      </c>
      <c r="C868" s="225">
        <v>448</v>
      </c>
      <c r="D868" s="226">
        <v>445</v>
      </c>
      <c r="E868" s="223">
        <f>C868/D868</f>
        <v>1.007</v>
      </c>
    </row>
    <row r="869" spans="1:5">
      <c r="A869" s="220">
        <v>2130305</v>
      </c>
      <c r="B869" s="221" t="s">
        <v>810</v>
      </c>
      <c r="C869" s="225">
        <v>550</v>
      </c>
      <c r="D869" s="226">
        <v>5644</v>
      </c>
      <c r="E869" s="223">
        <f>C869/D869</f>
        <v>0.097</v>
      </c>
    </row>
    <row r="870" spans="1:5">
      <c r="A870" s="220">
        <v>2130306</v>
      </c>
      <c r="B870" s="221" t="s">
        <v>811</v>
      </c>
      <c r="C870" s="225">
        <v>300</v>
      </c>
      <c r="D870" s="226">
        <v>122</v>
      </c>
      <c r="E870" s="223">
        <f>C870/D870</f>
        <v>2.459</v>
      </c>
    </row>
    <row r="871" spans="1:5">
      <c r="A871" s="220">
        <v>2130307</v>
      </c>
      <c r="B871" s="221" t="s">
        <v>812</v>
      </c>
      <c r="C871" s="225"/>
      <c r="D871" s="226">
        <v>0</v>
      </c>
      <c r="E871" s="223"/>
    </row>
    <row r="872" spans="1:5">
      <c r="A872" s="220">
        <v>2130308</v>
      </c>
      <c r="B872" s="221" t="s">
        <v>813</v>
      </c>
      <c r="C872" s="225"/>
      <c r="D872" s="226">
        <v>484</v>
      </c>
      <c r="E872" s="223">
        <f>C872/D872</f>
        <v>0</v>
      </c>
    </row>
    <row r="873" spans="1:5">
      <c r="A873" s="220">
        <v>2130309</v>
      </c>
      <c r="B873" s="221" t="s">
        <v>814</v>
      </c>
      <c r="C873" s="225"/>
      <c r="D873" s="226">
        <v>0</v>
      </c>
      <c r="E873" s="223"/>
    </row>
    <row r="874" spans="1:5">
      <c r="A874" s="220">
        <v>2130310</v>
      </c>
      <c r="B874" s="221" t="s">
        <v>815</v>
      </c>
      <c r="C874" s="225">
        <v>119</v>
      </c>
      <c r="D874" s="226">
        <v>173</v>
      </c>
      <c r="E874" s="223">
        <f>C874/D874</f>
        <v>0.688</v>
      </c>
    </row>
    <row r="875" spans="1:5">
      <c r="A875" s="220">
        <v>2130311</v>
      </c>
      <c r="B875" s="221" t="s">
        <v>816</v>
      </c>
      <c r="C875" s="225">
        <v>12</v>
      </c>
      <c r="D875" s="226">
        <v>5</v>
      </c>
      <c r="E875" s="223">
        <f>C875/D875</f>
        <v>2.4</v>
      </c>
    </row>
    <row r="876" spans="1:5">
      <c r="A876" s="220">
        <v>2130312</v>
      </c>
      <c r="B876" s="221" t="s">
        <v>817</v>
      </c>
      <c r="C876" s="225">
        <v>8</v>
      </c>
      <c r="D876" s="226">
        <v>5</v>
      </c>
      <c r="E876" s="223">
        <f>C876/D876</f>
        <v>1.6</v>
      </c>
    </row>
    <row r="877" spans="1:5">
      <c r="A877" s="220">
        <v>2130313</v>
      </c>
      <c r="B877" s="221" t="s">
        <v>818</v>
      </c>
      <c r="C877" s="225"/>
      <c r="D877" s="226">
        <v>0</v>
      </c>
      <c r="E877" s="223"/>
    </row>
    <row r="878" spans="1:5">
      <c r="A878" s="220">
        <v>2130314</v>
      </c>
      <c r="B878" s="221" t="s">
        <v>819</v>
      </c>
      <c r="C878" s="225">
        <v>30</v>
      </c>
      <c r="D878" s="226">
        <v>27</v>
      </c>
      <c r="E878" s="223">
        <f>C878/D878</f>
        <v>1.111</v>
      </c>
    </row>
    <row r="879" spans="1:5">
      <c r="A879" s="220">
        <v>2130315</v>
      </c>
      <c r="B879" s="221" t="s">
        <v>820</v>
      </c>
      <c r="C879" s="225"/>
      <c r="D879" s="226">
        <v>0</v>
      </c>
      <c r="E879" s="223"/>
    </row>
    <row r="880" spans="1:5">
      <c r="A880" s="220">
        <v>2130316</v>
      </c>
      <c r="B880" s="221" t="s">
        <v>821</v>
      </c>
      <c r="C880" s="225">
        <v>16</v>
      </c>
      <c r="D880" s="226">
        <v>0</v>
      </c>
      <c r="E880" s="223"/>
    </row>
    <row r="881" spans="1:5">
      <c r="A881" s="220">
        <v>2130317</v>
      </c>
      <c r="B881" s="221" t="s">
        <v>822</v>
      </c>
      <c r="C881" s="225"/>
      <c r="D881" s="226">
        <v>0</v>
      </c>
      <c r="E881" s="223"/>
    </row>
    <row r="882" spans="1:5">
      <c r="A882" s="220">
        <v>2130318</v>
      </c>
      <c r="B882" s="221" t="s">
        <v>823</v>
      </c>
      <c r="C882" s="225"/>
      <c r="D882" s="226">
        <v>0</v>
      </c>
      <c r="E882" s="223"/>
    </row>
    <row r="883" spans="1:5">
      <c r="A883" s="220">
        <v>2130319</v>
      </c>
      <c r="B883" s="221" t="s">
        <v>824</v>
      </c>
      <c r="C883" s="225"/>
      <c r="D883" s="226">
        <v>20</v>
      </c>
      <c r="E883" s="223">
        <f>C883/D883</f>
        <v>0</v>
      </c>
    </row>
    <row r="884" spans="1:5">
      <c r="A884" s="220">
        <v>2130321</v>
      </c>
      <c r="B884" s="221" t="s">
        <v>825</v>
      </c>
      <c r="C884" s="225">
        <v>145</v>
      </c>
      <c r="D884" s="226">
        <v>0</v>
      </c>
      <c r="E884" s="223"/>
    </row>
    <row r="885" spans="1:5">
      <c r="A885" s="220">
        <v>2130322</v>
      </c>
      <c r="B885" s="221" t="s">
        <v>826</v>
      </c>
      <c r="C885" s="225"/>
      <c r="D885" s="226">
        <v>0</v>
      </c>
      <c r="E885" s="223"/>
    </row>
    <row r="886" spans="1:5">
      <c r="A886" s="220">
        <v>2130333</v>
      </c>
      <c r="B886" s="221" t="s">
        <v>802</v>
      </c>
      <c r="C886" s="225"/>
      <c r="D886" s="226">
        <v>0</v>
      </c>
      <c r="E886" s="223"/>
    </row>
    <row r="887" spans="1:5">
      <c r="A887" s="220">
        <v>2130334</v>
      </c>
      <c r="B887" s="221" t="s">
        <v>827</v>
      </c>
      <c r="C887" s="225"/>
      <c r="D887" s="226">
        <v>0</v>
      </c>
      <c r="E887" s="223"/>
    </row>
    <row r="888" spans="1:5">
      <c r="A888" s="220">
        <v>2130335</v>
      </c>
      <c r="B888" s="221" t="s">
        <v>828</v>
      </c>
      <c r="C888" s="225"/>
      <c r="D888" s="226">
        <v>0</v>
      </c>
      <c r="E888" s="223"/>
    </row>
    <row r="889" spans="1:5">
      <c r="A889" s="220">
        <v>2130336</v>
      </c>
      <c r="B889" s="221" t="s">
        <v>829</v>
      </c>
      <c r="C889" s="225"/>
      <c r="D889" s="226">
        <v>0</v>
      </c>
      <c r="E889" s="223"/>
    </row>
    <row r="890" spans="1:5">
      <c r="A890" s="220">
        <v>2130337</v>
      </c>
      <c r="B890" s="221" t="s">
        <v>830</v>
      </c>
      <c r="C890" s="225"/>
      <c r="D890" s="226">
        <v>0</v>
      </c>
      <c r="E890" s="223"/>
    </row>
    <row r="891" spans="1:5">
      <c r="A891" s="220">
        <v>2130399</v>
      </c>
      <c r="B891" s="221" t="s">
        <v>831</v>
      </c>
      <c r="C891" s="225">
        <v>6000</v>
      </c>
      <c r="D891" s="226">
        <v>271</v>
      </c>
      <c r="E891" s="223">
        <f>C891/D891</f>
        <v>22.14</v>
      </c>
    </row>
    <row r="892" spans="1:5">
      <c r="A892" s="220">
        <v>21305</v>
      </c>
      <c r="B892" s="221" t="s">
        <v>832</v>
      </c>
      <c r="C892" s="222">
        <f>SUM(C893:C902)</f>
        <v>3587</v>
      </c>
      <c r="D892" s="222">
        <f>SUM(D893:D902)</f>
        <v>4050</v>
      </c>
      <c r="E892" s="223">
        <f>C892/D892</f>
        <v>0.886</v>
      </c>
    </row>
    <row r="893" spans="1:5">
      <c r="A893" s="220">
        <v>2130501</v>
      </c>
      <c r="B893" s="221" t="s">
        <v>162</v>
      </c>
      <c r="C893" s="225"/>
      <c r="D893" s="226"/>
      <c r="E893" s="223"/>
    </row>
    <row r="894" spans="1:5">
      <c r="A894" s="220">
        <v>2130502</v>
      </c>
      <c r="B894" s="221" t="s">
        <v>163</v>
      </c>
      <c r="C894" s="225"/>
      <c r="D894" s="226"/>
      <c r="E894" s="223"/>
    </row>
    <row r="895" spans="1:5">
      <c r="A895" s="220">
        <v>2130503</v>
      </c>
      <c r="B895" s="221" t="s">
        <v>164</v>
      </c>
      <c r="C895" s="225"/>
      <c r="D895" s="226"/>
      <c r="E895" s="223"/>
    </row>
    <row r="896" spans="1:5">
      <c r="A896" s="220">
        <v>2130504</v>
      </c>
      <c r="B896" s="221" t="s">
        <v>833</v>
      </c>
      <c r="C896" s="225"/>
      <c r="D896" s="226">
        <v>392</v>
      </c>
      <c r="E896" s="223">
        <f>C896/D896</f>
        <v>0</v>
      </c>
    </row>
    <row r="897" spans="1:5">
      <c r="A897" s="220">
        <v>2130505</v>
      </c>
      <c r="B897" s="221" t="s">
        <v>834</v>
      </c>
      <c r="C897" s="225">
        <v>1135</v>
      </c>
      <c r="D897" s="226">
        <v>1910</v>
      </c>
      <c r="E897" s="223">
        <f>C897/D897</f>
        <v>0.594</v>
      </c>
    </row>
    <row r="898" spans="1:5">
      <c r="A898" s="220">
        <v>2130506</v>
      </c>
      <c r="B898" s="221" t="s">
        <v>835</v>
      </c>
      <c r="C898" s="225"/>
      <c r="D898" s="226">
        <v>0</v>
      </c>
      <c r="E898" s="223"/>
    </row>
    <row r="899" spans="1:5">
      <c r="A899" s="220">
        <v>2130507</v>
      </c>
      <c r="B899" s="221" t="s">
        <v>836</v>
      </c>
      <c r="C899" s="225"/>
      <c r="D899" s="226">
        <v>0</v>
      </c>
      <c r="E899" s="223"/>
    </row>
    <row r="900" spans="1:5">
      <c r="A900" s="220">
        <v>2130508</v>
      </c>
      <c r="B900" s="221" t="s">
        <v>837</v>
      </c>
      <c r="C900" s="225"/>
      <c r="D900" s="226">
        <v>0</v>
      </c>
      <c r="E900" s="223"/>
    </row>
    <row r="901" spans="1:5">
      <c r="A901" s="220">
        <v>2130550</v>
      </c>
      <c r="B901" s="221" t="s">
        <v>171</v>
      </c>
      <c r="C901" s="225"/>
      <c r="D901" s="226">
        <v>0</v>
      </c>
      <c r="E901" s="223"/>
    </row>
    <row r="902" spans="1:5">
      <c r="A902" s="220">
        <v>2130599</v>
      </c>
      <c r="B902" s="221" t="s">
        <v>838</v>
      </c>
      <c r="C902" s="225">
        <v>2452</v>
      </c>
      <c r="D902" s="226">
        <v>1748</v>
      </c>
      <c r="E902" s="223">
        <f>C902/D902</f>
        <v>1.403</v>
      </c>
    </row>
    <row r="903" spans="1:5">
      <c r="A903" s="220">
        <v>21307</v>
      </c>
      <c r="B903" s="221" t="s">
        <v>839</v>
      </c>
      <c r="C903" s="222">
        <f>SUM(C904:C909)</f>
        <v>4013</v>
      </c>
      <c r="D903" s="222">
        <f>SUM(D904:D909)</f>
        <v>4539</v>
      </c>
      <c r="E903" s="223">
        <f>C903/D903</f>
        <v>0.884</v>
      </c>
    </row>
    <row r="904" spans="1:5">
      <c r="A904" s="220">
        <v>2130701</v>
      </c>
      <c r="B904" s="221" t="s">
        <v>840</v>
      </c>
      <c r="C904" s="225"/>
      <c r="D904" s="226">
        <v>294</v>
      </c>
      <c r="E904" s="223">
        <f>C904/D904</f>
        <v>0</v>
      </c>
    </row>
    <row r="905" spans="1:5">
      <c r="A905" s="220">
        <v>2130704</v>
      </c>
      <c r="B905" s="221" t="s">
        <v>841</v>
      </c>
      <c r="C905" s="225"/>
      <c r="D905" s="226">
        <v>0</v>
      </c>
      <c r="E905" s="223"/>
    </row>
    <row r="906" spans="1:5">
      <c r="A906" s="220">
        <v>2130705</v>
      </c>
      <c r="B906" s="221" t="s">
        <v>842</v>
      </c>
      <c r="C906" s="225">
        <v>3437</v>
      </c>
      <c r="D906" s="226">
        <v>4245</v>
      </c>
      <c r="E906" s="223">
        <f>C906/D906</f>
        <v>0.81</v>
      </c>
    </row>
    <row r="907" spans="1:5">
      <c r="A907" s="220">
        <v>2130706</v>
      </c>
      <c r="B907" s="221" t="s">
        <v>843</v>
      </c>
      <c r="C907" s="225">
        <v>576</v>
      </c>
      <c r="D907" s="226">
        <v>0</v>
      </c>
      <c r="E907" s="223"/>
    </row>
    <row r="908" spans="1:5">
      <c r="A908" s="220">
        <v>2130707</v>
      </c>
      <c r="B908" s="221" t="s">
        <v>844</v>
      </c>
      <c r="C908" s="225"/>
      <c r="D908" s="226"/>
      <c r="E908" s="223"/>
    </row>
    <row r="909" spans="1:5">
      <c r="A909" s="220">
        <v>2130799</v>
      </c>
      <c r="B909" s="221" t="s">
        <v>845</v>
      </c>
      <c r="C909" s="225"/>
      <c r="D909" s="226"/>
      <c r="E909" s="223"/>
    </row>
    <row r="910" spans="1:5">
      <c r="A910" s="220">
        <v>21308</v>
      </c>
      <c r="B910" s="221" t="s">
        <v>846</v>
      </c>
      <c r="C910" s="222">
        <f>SUM(C911:C915)</f>
        <v>18</v>
      </c>
      <c r="D910" s="222">
        <f>SUM(D911:D915)</f>
        <v>19</v>
      </c>
      <c r="E910" s="223">
        <f>C910/D910</f>
        <v>0.947</v>
      </c>
    </row>
    <row r="911" spans="1:5">
      <c r="A911" s="220">
        <v>2130801</v>
      </c>
      <c r="B911" s="221" t="s">
        <v>847</v>
      </c>
      <c r="C911" s="225"/>
      <c r="D911" s="226"/>
      <c r="E911" s="223"/>
    </row>
    <row r="912" spans="1:5">
      <c r="A912" s="220">
        <v>2130803</v>
      </c>
      <c r="B912" s="221" t="s">
        <v>848</v>
      </c>
      <c r="C912" s="225">
        <v>15</v>
      </c>
      <c r="D912" s="226">
        <v>14</v>
      </c>
      <c r="E912" s="223">
        <f>C912/D912</f>
        <v>1.071</v>
      </c>
    </row>
    <row r="913" spans="1:5">
      <c r="A913" s="220">
        <v>2130804</v>
      </c>
      <c r="B913" s="221" t="s">
        <v>849</v>
      </c>
      <c r="C913" s="225">
        <v>2</v>
      </c>
      <c r="D913" s="226">
        <v>3</v>
      </c>
      <c r="E913" s="223">
        <f>C913/D913</f>
        <v>0.667</v>
      </c>
    </row>
    <row r="914" spans="1:5">
      <c r="A914" s="220">
        <v>2130805</v>
      </c>
      <c r="B914" s="221" t="s">
        <v>850</v>
      </c>
      <c r="C914" s="225"/>
      <c r="D914" s="226">
        <v>0</v>
      </c>
      <c r="E914" s="223"/>
    </row>
    <row r="915" spans="1:5">
      <c r="A915" s="220">
        <v>2130899</v>
      </c>
      <c r="B915" s="221" t="s">
        <v>851</v>
      </c>
      <c r="C915" s="225">
        <v>1</v>
      </c>
      <c r="D915" s="226">
        <v>2</v>
      </c>
      <c r="E915" s="223">
        <f>C915/D915</f>
        <v>0.5</v>
      </c>
    </row>
    <row r="916" spans="1:5">
      <c r="A916" s="220">
        <v>21309</v>
      </c>
      <c r="B916" s="221" t="s">
        <v>852</v>
      </c>
      <c r="C916" s="222">
        <f>SUM(C917:C918)</f>
        <v>0</v>
      </c>
      <c r="D916" s="222">
        <f>SUM(D917:D918)</f>
        <v>0</v>
      </c>
      <c r="E916" s="223"/>
    </row>
    <row r="917" spans="1:5">
      <c r="A917" s="220">
        <v>2130901</v>
      </c>
      <c r="B917" s="221" t="s">
        <v>853</v>
      </c>
      <c r="C917" s="228"/>
      <c r="D917" s="228"/>
      <c r="E917" s="223"/>
    </row>
    <row r="918" spans="1:5">
      <c r="A918" s="220">
        <v>2130999</v>
      </c>
      <c r="B918" s="221" t="s">
        <v>854</v>
      </c>
      <c r="C918" s="228"/>
      <c r="D918" s="228"/>
      <c r="E918" s="223"/>
    </row>
    <row r="919" spans="1:5">
      <c r="A919" s="220">
        <v>21399</v>
      </c>
      <c r="B919" s="221" t="s">
        <v>855</v>
      </c>
      <c r="C919" s="222">
        <f>SUM(C920:C921)</f>
        <v>155</v>
      </c>
      <c r="D919" s="222">
        <f>SUM(D920:D921)</f>
        <v>692</v>
      </c>
      <c r="E919" s="223">
        <f>C919/D919</f>
        <v>0.224</v>
      </c>
    </row>
    <row r="920" spans="1:5">
      <c r="A920" s="220">
        <v>2139901</v>
      </c>
      <c r="B920" s="221" t="s">
        <v>856</v>
      </c>
      <c r="C920" s="225"/>
      <c r="D920" s="226"/>
      <c r="E920" s="223"/>
    </row>
    <row r="921" spans="1:5">
      <c r="A921" s="220">
        <v>2139999</v>
      </c>
      <c r="B921" s="221" t="s">
        <v>857</v>
      </c>
      <c r="C921" s="225">
        <v>155</v>
      </c>
      <c r="D921" s="226">
        <v>692</v>
      </c>
      <c r="E921" s="223">
        <f>C921/D921</f>
        <v>0.224</v>
      </c>
    </row>
    <row r="922" spans="1:5">
      <c r="A922" s="220">
        <v>214</v>
      </c>
      <c r="B922" s="221" t="s">
        <v>858</v>
      </c>
      <c r="C922" s="222">
        <f>SUM(C923,C945,C955,C965,C972,C977)</f>
        <v>1630</v>
      </c>
      <c r="D922" s="222">
        <f>SUM(D923,D945,D955,D965,D972,D977)</f>
        <v>2515</v>
      </c>
      <c r="E922" s="223">
        <f>C922/D922</f>
        <v>0.648</v>
      </c>
    </row>
    <row r="923" spans="1:5">
      <c r="A923" s="220">
        <v>21401</v>
      </c>
      <c r="B923" s="221" t="s">
        <v>859</v>
      </c>
      <c r="C923" s="222">
        <f>SUM(C924:C944)</f>
        <v>821</v>
      </c>
      <c r="D923" s="222">
        <f>SUM(D924:D944)</f>
        <v>2006</v>
      </c>
      <c r="E923" s="223">
        <f>C923/D923</f>
        <v>0.409</v>
      </c>
    </row>
    <row r="924" spans="1:5">
      <c r="A924" s="220">
        <v>2140101</v>
      </c>
      <c r="B924" s="221" t="s">
        <v>162</v>
      </c>
      <c r="C924" s="225"/>
      <c r="D924" s="226">
        <v>-56</v>
      </c>
      <c r="E924" s="223">
        <f>C924/D924</f>
        <v>0</v>
      </c>
    </row>
    <row r="925" spans="1:5">
      <c r="A925" s="220">
        <v>2140102</v>
      </c>
      <c r="B925" s="221" t="s">
        <v>163</v>
      </c>
      <c r="C925" s="225"/>
      <c r="D925" s="226">
        <v>0</v>
      </c>
      <c r="E925" s="223"/>
    </row>
    <row r="926" spans="1:5">
      <c r="A926" s="220">
        <v>2140103</v>
      </c>
      <c r="B926" s="221" t="s">
        <v>164</v>
      </c>
      <c r="C926" s="225"/>
      <c r="D926" s="226">
        <v>0</v>
      </c>
      <c r="E926" s="223"/>
    </row>
    <row r="927" spans="1:5">
      <c r="A927" s="220">
        <v>2140104</v>
      </c>
      <c r="B927" s="221" t="s">
        <v>860</v>
      </c>
      <c r="C927" s="225"/>
      <c r="D927" s="226">
        <v>-34</v>
      </c>
      <c r="E927" s="223">
        <f>C927/D927</f>
        <v>0</v>
      </c>
    </row>
    <row r="928" spans="1:5">
      <c r="A928" s="220">
        <v>2140106</v>
      </c>
      <c r="B928" s="221" t="s">
        <v>861</v>
      </c>
      <c r="C928" s="225"/>
      <c r="D928" s="226">
        <v>108</v>
      </c>
      <c r="E928" s="223">
        <f>C928/D928</f>
        <v>0</v>
      </c>
    </row>
    <row r="929" spans="1:5">
      <c r="A929" s="220">
        <v>2140109</v>
      </c>
      <c r="B929" s="221" t="s">
        <v>862</v>
      </c>
      <c r="C929" s="225"/>
      <c r="D929" s="226">
        <v>0</v>
      </c>
      <c r="E929" s="223"/>
    </row>
    <row r="930" spans="1:5">
      <c r="A930" s="220">
        <v>2140110</v>
      </c>
      <c r="B930" s="221" t="s">
        <v>863</v>
      </c>
      <c r="C930" s="225"/>
      <c r="D930" s="226">
        <v>0</v>
      </c>
      <c r="E930" s="223"/>
    </row>
    <row r="931" spans="1:5">
      <c r="A931" s="220">
        <v>2140111</v>
      </c>
      <c r="B931" s="221" t="s">
        <v>864</v>
      </c>
      <c r="C931" s="225"/>
      <c r="D931" s="226">
        <v>0</v>
      </c>
      <c r="E931" s="223"/>
    </row>
    <row r="932" spans="1:5">
      <c r="A932" s="220">
        <v>2140112</v>
      </c>
      <c r="B932" s="221" t="s">
        <v>865</v>
      </c>
      <c r="C932" s="225">
        <v>821</v>
      </c>
      <c r="D932" s="226">
        <v>1988</v>
      </c>
      <c r="E932" s="223">
        <f>C932/D932</f>
        <v>0.413</v>
      </c>
    </row>
    <row r="933" spans="1:5">
      <c r="A933" s="220">
        <v>2140114</v>
      </c>
      <c r="B933" s="221" t="s">
        <v>866</v>
      </c>
      <c r="C933" s="225"/>
      <c r="D933" s="226"/>
      <c r="E933" s="223"/>
    </row>
    <row r="934" spans="1:5">
      <c r="A934" s="220">
        <v>2140122</v>
      </c>
      <c r="B934" s="221" t="s">
        <v>867</v>
      </c>
      <c r="C934" s="225"/>
      <c r="D934" s="226"/>
      <c r="E934" s="223"/>
    </row>
    <row r="935" spans="1:5">
      <c r="A935" s="220">
        <v>2140123</v>
      </c>
      <c r="B935" s="221" t="s">
        <v>868</v>
      </c>
      <c r="C935" s="225"/>
      <c r="D935" s="226"/>
      <c r="E935" s="223"/>
    </row>
    <row r="936" spans="1:5">
      <c r="A936" s="220">
        <v>2140127</v>
      </c>
      <c r="B936" s="221" t="s">
        <v>869</v>
      </c>
      <c r="C936" s="225"/>
      <c r="D936" s="226"/>
      <c r="E936" s="223"/>
    </row>
    <row r="937" spans="1:5">
      <c r="A937" s="220">
        <v>2140128</v>
      </c>
      <c r="B937" s="221" t="s">
        <v>870</v>
      </c>
      <c r="C937" s="225"/>
      <c r="D937" s="226"/>
      <c r="E937" s="223"/>
    </row>
    <row r="938" spans="1:5">
      <c r="A938" s="220">
        <v>2140129</v>
      </c>
      <c r="B938" s="221" t="s">
        <v>871</v>
      </c>
      <c r="C938" s="225"/>
      <c r="D938" s="226"/>
      <c r="E938" s="223"/>
    </row>
    <row r="939" spans="1:5">
      <c r="A939" s="220">
        <v>2140130</v>
      </c>
      <c r="B939" s="221" t="s">
        <v>872</v>
      </c>
      <c r="C939" s="225"/>
      <c r="D939" s="226"/>
      <c r="E939" s="223"/>
    </row>
    <row r="940" spans="1:5">
      <c r="A940" s="220">
        <v>2140131</v>
      </c>
      <c r="B940" s="221" t="s">
        <v>873</v>
      </c>
      <c r="C940" s="225"/>
      <c r="D940" s="226"/>
      <c r="E940" s="223"/>
    </row>
    <row r="941" spans="1:5">
      <c r="A941" s="220">
        <v>2140133</v>
      </c>
      <c r="B941" s="221" t="s">
        <v>874</v>
      </c>
      <c r="C941" s="225"/>
      <c r="D941" s="226"/>
      <c r="E941" s="223"/>
    </row>
    <row r="942" spans="1:5">
      <c r="A942" s="220">
        <v>2140136</v>
      </c>
      <c r="B942" s="221" t="s">
        <v>875</v>
      </c>
      <c r="C942" s="225"/>
      <c r="D942" s="226"/>
      <c r="E942" s="223"/>
    </row>
    <row r="943" spans="1:5">
      <c r="A943" s="220">
        <v>2140138</v>
      </c>
      <c r="B943" s="221" t="s">
        <v>876</v>
      </c>
      <c r="C943" s="225"/>
      <c r="D943" s="226"/>
      <c r="E943" s="223"/>
    </row>
    <row r="944" spans="1:5">
      <c r="A944" s="220">
        <v>2140199</v>
      </c>
      <c r="B944" s="221" t="s">
        <v>877</v>
      </c>
      <c r="C944" s="225"/>
      <c r="D944" s="226"/>
      <c r="E944" s="223"/>
    </row>
    <row r="945" spans="1:5">
      <c r="A945" s="220">
        <v>21402</v>
      </c>
      <c r="B945" s="221" t="s">
        <v>878</v>
      </c>
      <c r="C945" s="222">
        <f>SUM(C946:C954)</f>
        <v>0</v>
      </c>
      <c r="D945" s="222">
        <f>SUM(D946:D954)</f>
        <v>0</v>
      </c>
      <c r="E945" s="223"/>
    </row>
    <row r="946" spans="1:5">
      <c r="A946" s="220">
        <v>2140201</v>
      </c>
      <c r="B946" s="221" t="s">
        <v>162</v>
      </c>
      <c r="C946" s="228"/>
      <c r="D946" s="228"/>
      <c r="E946" s="223"/>
    </row>
    <row r="947" spans="1:5">
      <c r="A947" s="220">
        <v>2140202</v>
      </c>
      <c r="B947" s="221" t="s">
        <v>163</v>
      </c>
      <c r="C947" s="228"/>
      <c r="D947" s="228"/>
      <c r="E947" s="223"/>
    </row>
    <row r="948" spans="1:5">
      <c r="A948" s="220">
        <v>2140203</v>
      </c>
      <c r="B948" s="221" t="s">
        <v>164</v>
      </c>
      <c r="C948" s="228"/>
      <c r="D948" s="228"/>
      <c r="E948" s="223"/>
    </row>
    <row r="949" spans="1:5">
      <c r="A949" s="220">
        <v>2140204</v>
      </c>
      <c r="B949" s="221" t="s">
        <v>879</v>
      </c>
      <c r="C949" s="228"/>
      <c r="D949" s="228"/>
      <c r="E949" s="223"/>
    </row>
    <row r="950" spans="1:5">
      <c r="A950" s="220">
        <v>2140205</v>
      </c>
      <c r="B950" s="221" t="s">
        <v>880</v>
      </c>
      <c r="C950" s="228"/>
      <c r="D950" s="228"/>
      <c r="E950" s="223"/>
    </row>
    <row r="951" spans="1:5">
      <c r="A951" s="220">
        <v>2140206</v>
      </c>
      <c r="B951" s="221" t="s">
        <v>881</v>
      </c>
      <c r="C951" s="228"/>
      <c r="D951" s="228"/>
      <c r="E951" s="223"/>
    </row>
    <row r="952" spans="1:5">
      <c r="A952" s="220">
        <v>2140207</v>
      </c>
      <c r="B952" s="221" t="s">
        <v>882</v>
      </c>
      <c r="C952" s="228"/>
      <c r="D952" s="228"/>
      <c r="E952" s="223"/>
    </row>
    <row r="953" spans="1:5">
      <c r="A953" s="220">
        <v>2140208</v>
      </c>
      <c r="B953" s="221" t="s">
        <v>883</v>
      </c>
      <c r="C953" s="228"/>
      <c r="D953" s="228"/>
      <c r="E953" s="223"/>
    </row>
    <row r="954" spans="1:5">
      <c r="A954" s="220">
        <v>2140299</v>
      </c>
      <c r="B954" s="221" t="s">
        <v>884</v>
      </c>
      <c r="C954" s="228"/>
      <c r="D954" s="228"/>
      <c r="E954" s="223"/>
    </row>
    <row r="955" spans="1:5">
      <c r="A955" s="220">
        <v>21403</v>
      </c>
      <c r="B955" s="221" t="s">
        <v>885</v>
      </c>
      <c r="C955" s="222">
        <f>SUM(C956:C964)</f>
        <v>0</v>
      </c>
      <c r="D955" s="222">
        <f>SUM(D956:D964)</f>
        <v>0</v>
      </c>
      <c r="E955" s="223"/>
    </row>
    <row r="956" spans="1:5">
      <c r="A956" s="220">
        <v>2140301</v>
      </c>
      <c r="B956" s="221" t="s">
        <v>162</v>
      </c>
      <c r="C956" s="228"/>
      <c r="D956" s="228"/>
      <c r="E956" s="223"/>
    </row>
    <row r="957" spans="1:5">
      <c r="A957" s="220">
        <v>2140302</v>
      </c>
      <c r="B957" s="221" t="s">
        <v>163</v>
      </c>
      <c r="C957" s="228"/>
      <c r="D957" s="228"/>
      <c r="E957" s="223"/>
    </row>
    <row r="958" spans="1:5">
      <c r="A958" s="220">
        <v>2140303</v>
      </c>
      <c r="B958" s="221" t="s">
        <v>164</v>
      </c>
      <c r="C958" s="228"/>
      <c r="D958" s="228"/>
      <c r="E958" s="223"/>
    </row>
    <row r="959" spans="1:5">
      <c r="A959" s="220">
        <v>2140304</v>
      </c>
      <c r="B959" s="221" t="s">
        <v>886</v>
      </c>
      <c r="C959" s="228"/>
      <c r="D959" s="228"/>
      <c r="E959" s="223"/>
    </row>
    <row r="960" spans="1:5">
      <c r="A960" s="220">
        <v>2140305</v>
      </c>
      <c r="B960" s="221" t="s">
        <v>887</v>
      </c>
      <c r="C960" s="228"/>
      <c r="D960" s="228"/>
      <c r="E960" s="223"/>
    </row>
    <row r="961" spans="1:5">
      <c r="A961" s="220">
        <v>2140306</v>
      </c>
      <c r="B961" s="221" t="s">
        <v>888</v>
      </c>
      <c r="C961" s="228"/>
      <c r="D961" s="228"/>
      <c r="E961" s="223"/>
    </row>
    <row r="962" spans="1:5">
      <c r="A962" s="220">
        <v>2140307</v>
      </c>
      <c r="B962" s="221" t="s">
        <v>889</v>
      </c>
      <c r="C962" s="228"/>
      <c r="D962" s="228"/>
      <c r="E962" s="223"/>
    </row>
    <row r="963" spans="1:5">
      <c r="A963" s="220">
        <v>2140308</v>
      </c>
      <c r="B963" s="221" t="s">
        <v>890</v>
      </c>
      <c r="C963" s="228"/>
      <c r="D963" s="228"/>
      <c r="E963" s="223"/>
    </row>
    <row r="964" spans="1:5">
      <c r="A964" s="220">
        <v>2140399</v>
      </c>
      <c r="B964" s="221" t="s">
        <v>891</v>
      </c>
      <c r="C964" s="228"/>
      <c r="D964" s="228"/>
      <c r="E964" s="223"/>
    </row>
    <row r="965" spans="1:5">
      <c r="A965" s="220">
        <v>21405</v>
      </c>
      <c r="B965" s="221" t="s">
        <v>892</v>
      </c>
      <c r="C965" s="222">
        <f>SUM(C966:C971)</f>
        <v>0</v>
      </c>
      <c r="D965" s="222">
        <f>SUM(D966:D971)</f>
        <v>0</v>
      </c>
      <c r="E965" s="223"/>
    </row>
    <row r="966" spans="1:5">
      <c r="A966" s="220">
        <v>2140501</v>
      </c>
      <c r="B966" s="221" t="s">
        <v>162</v>
      </c>
      <c r="C966" s="228"/>
      <c r="D966" s="228"/>
      <c r="E966" s="223"/>
    </row>
    <row r="967" spans="1:5">
      <c r="A967" s="220">
        <v>2140502</v>
      </c>
      <c r="B967" s="221" t="s">
        <v>163</v>
      </c>
      <c r="C967" s="228"/>
      <c r="D967" s="228"/>
      <c r="E967" s="223"/>
    </row>
    <row r="968" spans="1:5">
      <c r="A968" s="220">
        <v>2140503</v>
      </c>
      <c r="B968" s="221" t="s">
        <v>164</v>
      </c>
      <c r="C968" s="228"/>
      <c r="D968" s="228"/>
      <c r="E968" s="223"/>
    </row>
    <row r="969" spans="1:5">
      <c r="A969" s="220">
        <v>2140504</v>
      </c>
      <c r="B969" s="221" t="s">
        <v>883</v>
      </c>
      <c r="C969" s="228"/>
      <c r="D969" s="228"/>
      <c r="E969" s="223"/>
    </row>
    <row r="970" spans="1:5">
      <c r="A970" s="220">
        <v>2140505</v>
      </c>
      <c r="B970" s="221" t="s">
        <v>893</v>
      </c>
      <c r="C970" s="228"/>
      <c r="D970" s="228"/>
      <c r="E970" s="223"/>
    </row>
    <row r="971" spans="1:5">
      <c r="A971" s="220">
        <v>2140599</v>
      </c>
      <c r="B971" s="221" t="s">
        <v>894</v>
      </c>
      <c r="C971" s="228"/>
      <c r="D971" s="228"/>
      <c r="E971" s="223"/>
    </row>
    <row r="972" spans="1:5">
      <c r="A972" s="220">
        <v>21406</v>
      </c>
      <c r="B972" s="221" t="s">
        <v>895</v>
      </c>
      <c r="C972" s="222">
        <f>SUM(C973:C976)</f>
        <v>61</v>
      </c>
      <c r="D972" s="222">
        <f>SUM(D973:D976)</f>
        <v>227</v>
      </c>
      <c r="E972" s="223">
        <f>C972/D972</f>
        <v>0.269</v>
      </c>
    </row>
    <row r="973" spans="1:5">
      <c r="A973" s="220">
        <v>2140601</v>
      </c>
      <c r="B973" s="221" t="s">
        <v>896</v>
      </c>
      <c r="C973" s="225">
        <v>61</v>
      </c>
      <c r="D973" s="226">
        <v>227</v>
      </c>
      <c r="E973" s="223">
        <f>C973/D973</f>
        <v>0.269</v>
      </c>
    </row>
    <row r="974" spans="1:5">
      <c r="A974" s="220">
        <v>2140602</v>
      </c>
      <c r="B974" s="221" t="s">
        <v>897</v>
      </c>
      <c r="C974" s="228"/>
      <c r="D974" s="228"/>
      <c r="E974" s="223"/>
    </row>
    <row r="975" spans="1:5">
      <c r="A975" s="220">
        <v>2140603</v>
      </c>
      <c r="B975" s="221" t="s">
        <v>898</v>
      </c>
      <c r="C975" s="228"/>
      <c r="D975" s="228"/>
      <c r="E975" s="223"/>
    </row>
    <row r="976" spans="1:5">
      <c r="A976" s="220">
        <v>2140699</v>
      </c>
      <c r="B976" s="221" t="s">
        <v>899</v>
      </c>
      <c r="C976" s="228"/>
      <c r="D976" s="228"/>
      <c r="E976" s="223"/>
    </row>
    <row r="977" spans="1:5">
      <c r="A977" s="220">
        <v>21499</v>
      </c>
      <c r="B977" s="221" t="s">
        <v>900</v>
      </c>
      <c r="C977" s="222">
        <f>SUM(C978:C979)</f>
        <v>748</v>
      </c>
      <c r="D977" s="222">
        <f>SUM(D978:D979)</f>
        <v>282</v>
      </c>
      <c r="E977" s="223">
        <f>C977/D977</f>
        <v>2.652</v>
      </c>
    </row>
    <row r="978" spans="1:5">
      <c r="A978" s="220">
        <v>2149901</v>
      </c>
      <c r="B978" s="221" t="s">
        <v>901</v>
      </c>
      <c r="C978" s="225"/>
      <c r="D978" s="226">
        <v>170</v>
      </c>
      <c r="E978" s="223">
        <f>C978/D978</f>
        <v>0</v>
      </c>
    </row>
    <row r="979" spans="1:5">
      <c r="A979" s="220">
        <v>2149999</v>
      </c>
      <c r="B979" s="221" t="s">
        <v>902</v>
      </c>
      <c r="C979" s="225">
        <v>748</v>
      </c>
      <c r="D979" s="226">
        <v>112</v>
      </c>
      <c r="E979" s="223">
        <f>C979/D979</f>
        <v>6.679</v>
      </c>
    </row>
    <row r="980" spans="1:5">
      <c r="A980" s="220">
        <v>215</v>
      </c>
      <c r="B980" s="221" t="s">
        <v>903</v>
      </c>
      <c r="C980" s="222">
        <f>SUM(C981,C991,C1007,C1012,C1023,C1030,C1038)</f>
        <v>5825</v>
      </c>
      <c r="D980" s="222">
        <f>SUM(D981,D991,D1007,D1012,D1023,D1030,D1038)</f>
        <v>12239</v>
      </c>
      <c r="E980" s="223">
        <f>C980/D980</f>
        <v>0.476</v>
      </c>
    </row>
    <row r="981" spans="1:5">
      <c r="A981" s="220">
        <v>21501</v>
      </c>
      <c r="B981" s="221" t="s">
        <v>904</v>
      </c>
      <c r="C981" s="222">
        <f>SUM(C982:C990)</f>
        <v>0</v>
      </c>
      <c r="D981" s="222">
        <f>SUM(D982:D990)</f>
        <v>0</v>
      </c>
      <c r="E981" s="223"/>
    </row>
    <row r="982" spans="1:5">
      <c r="A982" s="220">
        <v>2150101</v>
      </c>
      <c r="B982" s="221" t="s">
        <v>162</v>
      </c>
      <c r="C982" s="228"/>
      <c r="D982" s="228"/>
      <c r="E982" s="223"/>
    </row>
    <row r="983" spans="1:5">
      <c r="A983" s="220">
        <v>2150102</v>
      </c>
      <c r="B983" s="221" t="s">
        <v>163</v>
      </c>
      <c r="C983" s="228"/>
      <c r="D983" s="228"/>
      <c r="E983" s="223"/>
    </row>
    <row r="984" spans="1:5">
      <c r="A984" s="220">
        <v>2150103</v>
      </c>
      <c r="B984" s="221" t="s">
        <v>164</v>
      </c>
      <c r="C984" s="228"/>
      <c r="D984" s="228"/>
      <c r="E984" s="223"/>
    </row>
    <row r="985" spans="1:5">
      <c r="A985" s="220">
        <v>2150104</v>
      </c>
      <c r="B985" s="221" t="s">
        <v>905</v>
      </c>
      <c r="C985" s="228"/>
      <c r="D985" s="228"/>
      <c r="E985" s="223"/>
    </row>
    <row r="986" spans="1:5">
      <c r="A986" s="220">
        <v>2150105</v>
      </c>
      <c r="B986" s="221" t="s">
        <v>906</v>
      </c>
      <c r="C986" s="228"/>
      <c r="D986" s="228"/>
      <c r="E986" s="223"/>
    </row>
    <row r="987" spans="1:5">
      <c r="A987" s="220">
        <v>2150106</v>
      </c>
      <c r="B987" s="221" t="s">
        <v>907</v>
      </c>
      <c r="C987" s="228"/>
      <c r="D987" s="228"/>
      <c r="E987" s="223"/>
    </row>
    <row r="988" spans="1:5">
      <c r="A988" s="220">
        <v>2150107</v>
      </c>
      <c r="B988" s="221" t="s">
        <v>908</v>
      </c>
      <c r="C988" s="228"/>
      <c r="D988" s="228"/>
      <c r="E988" s="223"/>
    </row>
    <row r="989" spans="1:5">
      <c r="A989" s="220">
        <v>2150108</v>
      </c>
      <c r="B989" s="221" t="s">
        <v>909</v>
      </c>
      <c r="C989" s="228"/>
      <c r="D989" s="228"/>
      <c r="E989" s="223"/>
    </row>
    <row r="990" spans="1:5">
      <c r="A990" s="220">
        <v>2150199</v>
      </c>
      <c r="B990" s="221" t="s">
        <v>910</v>
      </c>
      <c r="C990" s="228"/>
      <c r="D990" s="228"/>
      <c r="E990" s="223"/>
    </row>
    <row r="991" spans="1:5">
      <c r="A991" s="220">
        <v>21502</v>
      </c>
      <c r="B991" s="221" t="s">
        <v>911</v>
      </c>
      <c r="C991" s="222">
        <f>SUM(C992:C1006)</f>
        <v>0</v>
      </c>
      <c r="D991" s="222">
        <f>SUM(D992:D1006)</f>
        <v>1</v>
      </c>
      <c r="E991" s="223">
        <f>C991/D991</f>
        <v>0</v>
      </c>
    </row>
    <row r="992" spans="1:5">
      <c r="A992" s="220">
        <v>2150201</v>
      </c>
      <c r="B992" s="221" t="s">
        <v>162</v>
      </c>
      <c r="C992" s="229"/>
      <c r="D992" s="226">
        <v>1</v>
      </c>
      <c r="E992" s="223">
        <f>C992/D992</f>
        <v>0</v>
      </c>
    </row>
    <row r="993" spans="1:5">
      <c r="A993" s="220">
        <v>2150202</v>
      </c>
      <c r="B993" s="221" t="s">
        <v>163</v>
      </c>
      <c r="C993" s="228"/>
      <c r="D993" s="228"/>
      <c r="E993" s="223"/>
    </row>
    <row r="994" spans="1:5">
      <c r="A994" s="220">
        <v>2150203</v>
      </c>
      <c r="B994" s="221" t="s">
        <v>164</v>
      </c>
      <c r="C994" s="228"/>
      <c r="D994" s="228"/>
      <c r="E994" s="223"/>
    </row>
    <row r="995" spans="1:5">
      <c r="A995" s="220">
        <v>2150204</v>
      </c>
      <c r="B995" s="221" t="s">
        <v>912</v>
      </c>
      <c r="C995" s="228"/>
      <c r="D995" s="228"/>
      <c r="E995" s="223"/>
    </row>
    <row r="996" spans="1:5">
      <c r="A996" s="220">
        <v>2150205</v>
      </c>
      <c r="B996" s="221" t="s">
        <v>913</v>
      </c>
      <c r="C996" s="228"/>
      <c r="D996" s="228"/>
      <c r="E996" s="223"/>
    </row>
    <row r="997" spans="1:5">
      <c r="A997" s="220">
        <v>2150206</v>
      </c>
      <c r="B997" s="221" t="s">
        <v>914</v>
      </c>
      <c r="C997" s="228"/>
      <c r="D997" s="228"/>
      <c r="E997" s="223"/>
    </row>
    <row r="998" spans="1:5">
      <c r="A998" s="220">
        <v>2150207</v>
      </c>
      <c r="B998" s="221" t="s">
        <v>915</v>
      </c>
      <c r="C998" s="228"/>
      <c r="D998" s="228"/>
      <c r="E998" s="223"/>
    </row>
    <row r="999" spans="1:5">
      <c r="A999" s="220">
        <v>2150208</v>
      </c>
      <c r="B999" s="221" t="s">
        <v>916</v>
      </c>
      <c r="C999" s="228"/>
      <c r="D999" s="228"/>
      <c r="E999" s="223"/>
    </row>
    <row r="1000" spans="1:5">
      <c r="A1000" s="220">
        <v>2150209</v>
      </c>
      <c r="B1000" s="221" t="s">
        <v>917</v>
      </c>
      <c r="C1000" s="228"/>
      <c r="D1000" s="228"/>
      <c r="E1000" s="223"/>
    </row>
    <row r="1001" spans="1:5">
      <c r="A1001" s="220">
        <v>2150210</v>
      </c>
      <c r="B1001" s="221" t="s">
        <v>918</v>
      </c>
      <c r="C1001" s="228"/>
      <c r="D1001" s="228"/>
      <c r="E1001" s="223"/>
    </row>
    <row r="1002" spans="1:5">
      <c r="A1002" s="220">
        <v>2150212</v>
      </c>
      <c r="B1002" s="221" t="s">
        <v>919</v>
      </c>
      <c r="C1002" s="228"/>
      <c r="D1002" s="228"/>
      <c r="E1002" s="223"/>
    </row>
    <row r="1003" spans="1:5">
      <c r="A1003" s="220">
        <v>2150213</v>
      </c>
      <c r="B1003" s="221" t="s">
        <v>920</v>
      </c>
      <c r="C1003" s="228"/>
      <c r="D1003" s="228"/>
      <c r="E1003" s="223"/>
    </row>
    <row r="1004" spans="1:5">
      <c r="A1004" s="220">
        <v>2150214</v>
      </c>
      <c r="B1004" s="221" t="s">
        <v>921</v>
      </c>
      <c r="C1004" s="228"/>
      <c r="D1004" s="228"/>
      <c r="E1004" s="223"/>
    </row>
    <row r="1005" spans="1:5">
      <c r="A1005" s="220">
        <v>2150215</v>
      </c>
      <c r="B1005" s="221" t="s">
        <v>922</v>
      </c>
      <c r="C1005" s="228"/>
      <c r="D1005" s="228"/>
      <c r="E1005" s="223"/>
    </row>
    <row r="1006" spans="1:5">
      <c r="A1006" s="220">
        <v>2150299</v>
      </c>
      <c r="B1006" s="221" t="s">
        <v>923</v>
      </c>
      <c r="C1006" s="228"/>
      <c r="D1006" s="228"/>
      <c r="E1006" s="223"/>
    </row>
    <row r="1007" spans="1:5">
      <c r="A1007" s="220">
        <v>21503</v>
      </c>
      <c r="B1007" s="221" t="s">
        <v>924</v>
      </c>
      <c r="C1007" s="222">
        <f>SUM(C1008:C1011)</f>
        <v>0</v>
      </c>
      <c r="D1007" s="222">
        <f>SUM(D1008:D1011)</f>
        <v>0</v>
      </c>
      <c r="E1007" s="223"/>
    </row>
    <row r="1008" spans="1:5">
      <c r="A1008" s="220">
        <v>2150301</v>
      </c>
      <c r="B1008" s="221" t="s">
        <v>162</v>
      </c>
      <c r="C1008" s="228"/>
      <c r="D1008" s="228"/>
      <c r="E1008" s="223"/>
    </row>
    <row r="1009" spans="1:5">
      <c r="A1009" s="220">
        <v>2150302</v>
      </c>
      <c r="B1009" s="221" t="s">
        <v>163</v>
      </c>
      <c r="C1009" s="228"/>
      <c r="D1009" s="228"/>
      <c r="E1009" s="223"/>
    </row>
    <row r="1010" spans="1:5">
      <c r="A1010" s="220">
        <v>2150303</v>
      </c>
      <c r="B1010" s="221" t="s">
        <v>164</v>
      </c>
      <c r="C1010" s="228"/>
      <c r="D1010" s="228"/>
      <c r="E1010" s="223"/>
    </row>
    <row r="1011" spans="1:5">
      <c r="A1011" s="220">
        <v>2150399</v>
      </c>
      <c r="B1011" s="221" t="s">
        <v>925</v>
      </c>
      <c r="C1011" s="228"/>
      <c r="D1011" s="228"/>
      <c r="E1011" s="223"/>
    </row>
    <row r="1012" spans="1:5">
      <c r="A1012" s="220">
        <v>21505</v>
      </c>
      <c r="B1012" s="221" t="s">
        <v>926</v>
      </c>
      <c r="C1012" s="222">
        <f>SUM(C1013:C1022)</f>
        <v>69</v>
      </c>
      <c r="D1012" s="222">
        <f>SUM(D1013:D1022)</f>
        <v>1871</v>
      </c>
      <c r="E1012" s="223">
        <f>C1012/D1012</f>
        <v>0.037</v>
      </c>
    </row>
    <row r="1013" spans="1:5">
      <c r="A1013" s="220">
        <v>2150501</v>
      </c>
      <c r="B1013" s="221" t="s">
        <v>162</v>
      </c>
      <c r="C1013" s="231"/>
      <c r="D1013" s="226">
        <v>259</v>
      </c>
      <c r="E1013" s="223">
        <f>C1013/D1013</f>
        <v>0</v>
      </c>
    </row>
    <row r="1014" spans="1:5">
      <c r="A1014" s="220">
        <v>2150502</v>
      </c>
      <c r="B1014" s="221" t="s">
        <v>163</v>
      </c>
      <c r="C1014" s="231">
        <v>14</v>
      </c>
      <c r="D1014" s="226">
        <v>24</v>
      </c>
      <c r="E1014" s="223">
        <f>C1014/D1014</f>
        <v>0.583</v>
      </c>
    </row>
    <row r="1015" spans="1:5">
      <c r="A1015" s="220">
        <v>2150503</v>
      </c>
      <c r="B1015" s="221" t="s">
        <v>164</v>
      </c>
      <c r="C1015" s="231"/>
      <c r="D1015" s="226">
        <v>171</v>
      </c>
      <c r="E1015" s="223">
        <f>C1015/D1015</f>
        <v>0</v>
      </c>
    </row>
    <row r="1016" spans="1:5">
      <c r="A1016" s="220">
        <v>2150505</v>
      </c>
      <c r="B1016" s="221" t="s">
        <v>927</v>
      </c>
      <c r="C1016" s="231">
        <v>0</v>
      </c>
      <c r="D1016" s="226">
        <v>0</v>
      </c>
      <c r="E1016" s="223"/>
    </row>
    <row r="1017" spans="1:5">
      <c r="A1017" s="220">
        <v>2150507</v>
      </c>
      <c r="B1017" s="221" t="s">
        <v>928</v>
      </c>
      <c r="C1017" s="231">
        <v>0</v>
      </c>
      <c r="D1017" s="226">
        <v>0</v>
      </c>
      <c r="E1017" s="223"/>
    </row>
    <row r="1018" spans="1:5">
      <c r="A1018" s="220">
        <v>2150508</v>
      </c>
      <c r="B1018" s="221" t="s">
        <v>929</v>
      </c>
      <c r="C1018" s="231">
        <v>0</v>
      </c>
      <c r="D1018" s="226">
        <v>0</v>
      </c>
      <c r="E1018" s="223"/>
    </row>
    <row r="1019" spans="1:5">
      <c r="A1019" s="220">
        <v>2150516</v>
      </c>
      <c r="B1019" s="221" t="s">
        <v>930</v>
      </c>
      <c r="C1019" s="231">
        <v>0</v>
      </c>
      <c r="D1019" s="226">
        <v>0</v>
      </c>
      <c r="E1019" s="223"/>
    </row>
    <row r="1020" spans="1:5">
      <c r="A1020" s="220">
        <v>2150517</v>
      </c>
      <c r="B1020" s="221" t="s">
        <v>931</v>
      </c>
      <c r="C1020" s="231"/>
      <c r="D1020" s="226">
        <v>1598</v>
      </c>
      <c r="E1020" s="223">
        <f>C1020/D1020</f>
        <v>0</v>
      </c>
    </row>
    <row r="1021" spans="1:5">
      <c r="A1021" s="220">
        <v>2150550</v>
      </c>
      <c r="B1021" s="221" t="s">
        <v>171</v>
      </c>
      <c r="C1021" s="231">
        <v>0</v>
      </c>
      <c r="D1021" s="226">
        <v>0</v>
      </c>
      <c r="E1021" s="223"/>
    </row>
    <row r="1022" spans="1:5">
      <c r="A1022" s="220">
        <v>2150599</v>
      </c>
      <c r="B1022" s="221" t="s">
        <v>932</v>
      </c>
      <c r="C1022" s="231">
        <v>55</v>
      </c>
      <c r="D1022" s="226">
        <v>-181</v>
      </c>
      <c r="E1022" s="223">
        <f>C1022/D1022</f>
        <v>-0.304</v>
      </c>
    </row>
    <row r="1023" spans="1:5">
      <c r="A1023" s="220">
        <v>21507</v>
      </c>
      <c r="B1023" s="221" t="s">
        <v>933</v>
      </c>
      <c r="C1023" s="222">
        <f>SUM(C1024:C1029)</f>
        <v>0</v>
      </c>
      <c r="D1023" s="222">
        <f>SUM(D1024:D1029)</f>
        <v>0</v>
      </c>
      <c r="E1023" s="223"/>
    </row>
    <row r="1024" spans="1:5">
      <c r="A1024" s="220">
        <v>2150701</v>
      </c>
      <c r="B1024" s="221" t="s">
        <v>162</v>
      </c>
      <c r="C1024" s="228"/>
      <c r="D1024" s="228"/>
      <c r="E1024" s="223"/>
    </row>
    <row r="1025" spans="1:5">
      <c r="A1025" s="220">
        <v>2150702</v>
      </c>
      <c r="B1025" s="221" t="s">
        <v>163</v>
      </c>
      <c r="C1025" s="228"/>
      <c r="D1025" s="228"/>
      <c r="E1025" s="223"/>
    </row>
    <row r="1026" spans="1:5">
      <c r="A1026" s="220">
        <v>2150703</v>
      </c>
      <c r="B1026" s="221" t="s">
        <v>164</v>
      </c>
      <c r="C1026" s="228"/>
      <c r="D1026" s="228"/>
      <c r="E1026" s="223"/>
    </row>
    <row r="1027" spans="1:5">
      <c r="A1027" s="220">
        <v>2150704</v>
      </c>
      <c r="B1027" s="221" t="s">
        <v>934</v>
      </c>
      <c r="C1027" s="228"/>
      <c r="D1027" s="228"/>
      <c r="E1027" s="223"/>
    </row>
    <row r="1028" spans="1:5">
      <c r="A1028" s="220">
        <v>2150705</v>
      </c>
      <c r="B1028" s="221" t="s">
        <v>935</v>
      </c>
      <c r="C1028" s="228"/>
      <c r="D1028" s="228"/>
      <c r="E1028" s="223"/>
    </row>
    <row r="1029" spans="1:5">
      <c r="A1029" s="220">
        <v>2150799</v>
      </c>
      <c r="B1029" s="221" t="s">
        <v>936</v>
      </c>
      <c r="C1029" s="228"/>
      <c r="D1029" s="228"/>
      <c r="E1029" s="223"/>
    </row>
    <row r="1030" spans="1:5">
      <c r="A1030" s="220">
        <v>21508</v>
      </c>
      <c r="B1030" s="221" t="s">
        <v>937</v>
      </c>
      <c r="C1030" s="222">
        <f>SUM(C1031:C1037)</f>
        <v>5048</v>
      </c>
      <c r="D1030" s="222">
        <f>SUM(D1031:D1037)</f>
        <v>8594</v>
      </c>
      <c r="E1030" s="223">
        <f>C1030/D1030</f>
        <v>0.587</v>
      </c>
    </row>
    <row r="1031" spans="1:5">
      <c r="A1031" s="220">
        <v>2150801</v>
      </c>
      <c r="B1031" s="221" t="s">
        <v>162</v>
      </c>
      <c r="C1031" s="228"/>
      <c r="D1031" s="228"/>
      <c r="E1031" s="223"/>
    </row>
    <row r="1032" spans="1:5">
      <c r="A1032" s="220">
        <v>2150802</v>
      </c>
      <c r="B1032" s="221" t="s">
        <v>163</v>
      </c>
      <c r="C1032" s="228"/>
      <c r="D1032" s="228"/>
      <c r="E1032" s="223"/>
    </row>
    <row r="1033" spans="1:5">
      <c r="A1033" s="220">
        <v>2150803</v>
      </c>
      <c r="B1033" s="221" t="s">
        <v>164</v>
      </c>
      <c r="C1033" s="228"/>
      <c r="D1033" s="228"/>
      <c r="E1033" s="223"/>
    </row>
    <row r="1034" spans="1:5">
      <c r="A1034" s="220">
        <v>2150804</v>
      </c>
      <c r="B1034" s="221" t="s">
        <v>938</v>
      </c>
      <c r="C1034" s="228"/>
      <c r="D1034" s="228"/>
      <c r="E1034" s="223"/>
    </row>
    <row r="1035" spans="1:5">
      <c r="A1035" s="220">
        <v>2150805</v>
      </c>
      <c r="B1035" s="221" t="s">
        <v>939</v>
      </c>
      <c r="C1035" s="225">
        <v>136</v>
      </c>
      <c r="D1035" s="226">
        <v>91</v>
      </c>
      <c r="E1035" s="223">
        <f>C1035/D1035</f>
        <v>1.495</v>
      </c>
    </row>
    <row r="1036" spans="1:5">
      <c r="A1036" s="220">
        <v>2150806</v>
      </c>
      <c r="B1036" s="221" t="s">
        <v>940</v>
      </c>
      <c r="C1036" s="225"/>
      <c r="D1036" s="226">
        <v>0</v>
      </c>
      <c r="E1036" s="223"/>
    </row>
    <row r="1037" spans="1:5">
      <c r="A1037" s="220">
        <v>2150899</v>
      </c>
      <c r="B1037" s="221" t="s">
        <v>941</v>
      </c>
      <c r="C1037" s="225">
        <v>4912</v>
      </c>
      <c r="D1037" s="226">
        <v>8503</v>
      </c>
      <c r="E1037" s="223">
        <f>C1037/D1037</f>
        <v>0.578</v>
      </c>
    </row>
    <row r="1038" spans="1:5">
      <c r="A1038" s="220">
        <v>21599</v>
      </c>
      <c r="B1038" s="221" t="s">
        <v>942</v>
      </c>
      <c r="C1038" s="222">
        <f>SUM(C1039:C1043)</f>
        <v>708</v>
      </c>
      <c r="D1038" s="222">
        <f>SUM(D1039:D1043)</f>
        <v>1773</v>
      </c>
      <c r="E1038" s="223">
        <f>C1038/D1038</f>
        <v>0.399</v>
      </c>
    </row>
    <row r="1039" spans="1:5">
      <c r="A1039" s="220">
        <v>2159901</v>
      </c>
      <c r="B1039" s="221" t="s">
        <v>943</v>
      </c>
      <c r="C1039" s="225"/>
      <c r="D1039" s="226"/>
      <c r="E1039" s="223"/>
    </row>
    <row r="1040" spans="1:5">
      <c r="A1040" s="220">
        <v>2159904</v>
      </c>
      <c r="B1040" s="221" t="s">
        <v>944</v>
      </c>
      <c r="C1040" s="225">
        <v>593</v>
      </c>
      <c r="D1040" s="226">
        <v>1485</v>
      </c>
      <c r="E1040" s="223">
        <f>C1040/D1040</f>
        <v>0.399</v>
      </c>
    </row>
    <row r="1041" spans="1:5">
      <c r="A1041" s="220">
        <v>2159905</v>
      </c>
      <c r="B1041" s="221" t="s">
        <v>945</v>
      </c>
      <c r="C1041" s="225"/>
      <c r="D1041" s="226">
        <v>0</v>
      </c>
      <c r="E1041" s="223"/>
    </row>
    <row r="1042" spans="1:5">
      <c r="A1042" s="220">
        <v>2159906</v>
      </c>
      <c r="B1042" s="221" t="s">
        <v>946</v>
      </c>
      <c r="C1042" s="225"/>
      <c r="D1042" s="226">
        <v>0</v>
      </c>
      <c r="E1042" s="223"/>
    </row>
    <row r="1043" spans="1:5">
      <c r="A1043" s="220">
        <v>2159999</v>
      </c>
      <c r="B1043" s="221" t="s">
        <v>947</v>
      </c>
      <c r="C1043" s="225">
        <v>115</v>
      </c>
      <c r="D1043" s="226">
        <v>288</v>
      </c>
      <c r="E1043" s="223">
        <f>C1043/D1043</f>
        <v>0.399</v>
      </c>
    </row>
    <row r="1044" spans="1:5">
      <c r="A1044" s="220">
        <v>216</v>
      </c>
      <c r="B1044" s="221" t="s">
        <v>948</v>
      </c>
      <c r="C1044" s="222">
        <f>SUM(C1045,C1055,C1061)</f>
        <v>5194</v>
      </c>
      <c r="D1044" s="222">
        <f>SUM(D1045,D1055,D1061)</f>
        <v>5102</v>
      </c>
      <c r="E1044" s="223">
        <f>C1044/D1044</f>
        <v>1.018</v>
      </c>
    </row>
    <row r="1045" spans="1:5">
      <c r="A1045" s="220">
        <v>21602</v>
      </c>
      <c r="B1045" s="221" t="s">
        <v>949</v>
      </c>
      <c r="C1045" s="222">
        <f>SUM(C1046:C1054)</f>
        <v>2554</v>
      </c>
      <c r="D1045" s="222">
        <f>SUM(D1046:D1054)</f>
        <v>1383</v>
      </c>
      <c r="E1045" s="223">
        <f>C1045/D1045</f>
        <v>1.847</v>
      </c>
    </row>
    <row r="1046" spans="1:5">
      <c r="A1046" s="220">
        <v>2160201</v>
      </c>
      <c r="B1046" s="221" t="s">
        <v>162</v>
      </c>
      <c r="C1046" s="225">
        <v>211</v>
      </c>
      <c r="D1046" s="226">
        <v>267</v>
      </c>
      <c r="E1046" s="223">
        <f>C1046/D1046</f>
        <v>0.79</v>
      </c>
    </row>
    <row r="1047" spans="1:5">
      <c r="A1047" s="220">
        <v>2160202</v>
      </c>
      <c r="B1047" s="221" t="s">
        <v>163</v>
      </c>
      <c r="C1047" s="225">
        <v>62</v>
      </c>
      <c r="D1047" s="226">
        <v>0</v>
      </c>
      <c r="E1047" s="223"/>
    </row>
    <row r="1048" spans="1:5">
      <c r="A1048" s="220">
        <v>2160203</v>
      </c>
      <c r="B1048" s="221" t="s">
        <v>164</v>
      </c>
      <c r="C1048" s="225"/>
      <c r="D1048" s="226">
        <v>0</v>
      </c>
      <c r="E1048" s="223"/>
    </row>
    <row r="1049" spans="1:5">
      <c r="A1049" s="220">
        <v>2160216</v>
      </c>
      <c r="B1049" s="221" t="s">
        <v>950</v>
      </c>
      <c r="C1049" s="225"/>
      <c r="D1049" s="226">
        <v>0</v>
      </c>
      <c r="E1049" s="223"/>
    </row>
    <row r="1050" spans="1:5">
      <c r="A1050" s="220">
        <v>2160217</v>
      </c>
      <c r="B1050" s="221" t="s">
        <v>951</v>
      </c>
      <c r="C1050" s="225"/>
      <c r="D1050" s="226">
        <v>0</v>
      </c>
      <c r="E1050" s="223"/>
    </row>
    <row r="1051" spans="1:5">
      <c r="A1051" s="220">
        <v>2160218</v>
      </c>
      <c r="B1051" s="221" t="s">
        <v>952</v>
      </c>
      <c r="C1051" s="225"/>
      <c r="D1051" s="226">
        <v>0</v>
      </c>
      <c r="E1051" s="223"/>
    </row>
    <row r="1052" spans="1:5">
      <c r="A1052" s="220">
        <v>2160219</v>
      </c>
      <c r="B1052" s="221" t="s">
        <v>953</v>
      </c>
      <c r="C1052" s="225"/>
      <c r="D1052" s="226">
        <v>0</v>
      </c>
      <c r="E1052" s="223"/>
    </row>
    <row r="1053" spans="1:5">
      <c r="A1053" s="220">
        <v>2160250</v>
      </c>
      <c r="B1053" s="221" t="s">
        <v>171</v>
      </c>
      <c r="C1053" s="225"/>
      <c r="D1053" s="226">
        <v>0</v>
      </c>
      <c r="E1053" s="223"/>
    </row>
    <row r="1054" spans="1:5">
      <c r="A1054" s="220">
        <v>2160299</v>
      </c>
      <c r="B1054" s="221" t="s">
        <v>954</v>
      </c>
      <c r="C1054" s="225">
        <v>2281</v>
      </c>
      <c r="D1054" s="226">
        <v>1116</v>
      </c>
      <c r="E1054" s="223">
        <f>C1054/D1054</f>
        <v>2.044</v>
      </c>
    </row>
    <row r="1055" spans="1:5">
      <c r="A1055" s="220">
        <v>21606</v>
      </c>
      <c r="B1055" s="221" t="s">
        <v>955</v>
      </c>
      <c r="C1055" s="222">
        <f>SUM(C1056:C1060)</f>
        <v>2248</v>
      </c>
      <c r="D1055" s="222">
        <f>SUM(D1056:D1060)</f>
        <v>3080</v>
      </c>
      <c r="E1055" s="223">
        <f>C1055/D1055</f>
        <v>0.73</v>
      </c>
    </row>
    <row r="1056" spans="1:5">
      <c r="A1056" s="220">
        <v>2160601</v>
      </c>
      <c r="B1056" s="221" t="s">
        <v>162</v>
      </c>
      <c r="C1056" s="228"/>
      <c r="D1056" s="228"/>
      <c r="E1056" s="223"/>
    </row>
    <row r="1057" spans="1:5">
      <c r="A1057" s="220">
        <v>2160602</v>
      </c>
      <c r="B1057" s="221" t="s">
        <v>163</v>
      </c>
      <c r="C1057" s="228"/>
      <c r="D1057" s="228"/>
      <c r="E1057" s="223"/>
    </row>
    <row r="1058" spans="1:5">
      <c r="A1058" s="220">
        <v>2160603</v>
      </c>
      <c r="B1058" s="221" t="s">
        <v>164</v>
      </c>
      <c r="C1058" s="228"/>
      <c r="D1058" s="228"/>
      <c r="E1058" s="223"/>
    </row>
    <row r="1059" spans="1:5">
      <c r="A1059" s="220">
        <v>2160607</v>
      </c>
      <c r="B1059" s="221" t="s">
        <v>956</v>
      </c>
      <c r="C1059" s="228"/>
      <c r="D1059" s="228"/>
      <c r="E1059" s="223"/>
    </row>
    <row r="1060" spans="1:5">
      <c r="A1060" s="220">
        <v>2160699</v>
      </c>
      <c r="B1060" s="221" t="s">
        <v>957</v>
      </c>
      <c r="C1060" s="225">
        <v>2248</v>
      </c>
      <c r="D1060" s="226">
        <v>3080</v>
      </c>
      <c r="E1060" s="223">
        <f t="shared" ref="E1060:E1066" si="9">C1060/D1060</f>
        <v>0.73</v>
      </c>
    </row>
    <row r="1061" spans="1:5">
      <c r="A1061" s="220">
        <v>21699</v>
      </c>
      <c r="B1061" s="221" t="s">
        <v>958</v>
      </c>
      <c r="C1061" s="222">
        <f>SUM(C1062:C1063)</f>
        <v>392</v>
      </c>
      <c r="D1061" s="222">
        <f>SUM(D1062:D1063)</f>
        <v>639</v>
      </c>
      <c r="E1061" s="223">
        <f t="shared" si="9"/>
        <v>0.613</v>
      </c>
    </row>
    <row r="1062" spans="1:5">
      <c r="A1062" s="220">
        <v>2169901</v>
      </c>
      <c r="B1062" s="221" t="s">
        <v>959</v>
      </c>
      <c r="C1062" s="225"/>
      <c r="D1062" s="226">
        <v>150</v>
      </c>
      <c r="E1062" s="223">
        <f t="shared" si="9"/>
        <v>0</v>
      </c>
    </row>
    <row r="1063" spans="1:5">
      <c r="A1063" s="220">
        <v>2169999</v>
      </c>
      <c r="B1063" s="221" t="s">
        <v>960</v>
      </c>
      <c r="C1063" s="225">
        <v>392</v>
      </c>
      <c r="D1063" s="226">
        <v>489</v>
      </c>
      <c r="E1063" s="223">
        <f t="shared" si="9"/>
        <v>0.802</v>
      </c>
    </row>
    <row r="1064" spans="1:5">
      <c r="A1064" s="220">
        <v>217</v>
      </c>
      <c r="B1064" s="221" t="s">
        <v>961</v>
      </c>
      <c r="C1064" s="222">
        <f>SUM(C1065,C1072,C1082,C1088,C1091)</f>
        <v>118</v>
      </c>
      <c r="D1064" s="222">
        <f>SUM(D1065,D1072,D1082,D1088,D1091)</f>
        <v>57</v>
      </c>
      <c r="E1064" s="223">
        <f t="shared" si="9"/>
        <v>2.07</v>
      </c>
    </row>
    <row r="1065" spans="1:5">
      <c r="A1065" s="220">
        <v>21701</v>
      </c>
      <c r="B1065" s="221" t="s">
        <v>962</v>
      </c>
      <c r="C1065" s="222">
        <f>SUM(C1066:C1071)</f>
        <v>118</v>
      </c>
      <c r="D1065" s="222">
        <f>SUM(D1066:D1071)</f>
        <v>57</v>
      </c>
      <c r="E1065" s="223">
        <f t="shared" si="9"/>
        <v>2.07</v>
      </c>
    </row>
    <row r="1066" spans="1:5">
      <c r="A1066" s="220">
        <v>2170101</v>
      </c>
      <c r="B1066" s="221" t="s">
        <v>162</v>
      </c>
      <c r="C1066" s="225">
        <v>100</v>
      </c>
      <c r="D1066" s="226">
        <v>50</v>
      </c>
      <c r="E1066" s="223">
        <f t="shared" si="9"/>
        <v>2</v>
      </c>
    </row>
    <row r="1067" spans="1:5">
      <c r="A1067" s="220">
        <v>2170102</v>
      </c>
      <c r="B1067" s="221" t="s">
        <v>163</v>
      </c>
      <c r="C1067" s="225"/>
      <c r="D1067" s="226"/>
      <c r="E1067" s="223"/>
    </row>
    <row r="1068" spans="1:5">
      <c r="A1068" s="220">
        <v>2170103</v>
      </c>
      <c r="B1068" s="221" t="s">
        <v>164</v>
      </c>
      <c r="C1068" s="225"/>
      <c r="D1068" s="226"/>
      <c r="E1068" s="223"/>
    </row>
    <row r="1069" spans="1:5">
      <c r="A1069" s="220">
        <v>2170104</v>
      </c>
      <c r="B1069" s="221" t="s">
        <v>963</v>
      </c>
      <c r="C1069" s="225"/>
      <c r="D1069" s="226"/>
      <c r="E1069" s="223"/>
    </row>
    <row r="1070" spans="1:5">
      <c r="A1070" s="220">
        <v>2170150</v>
      </c>
      <c r="B1070" s="221" t="s">
        <v>171</v>
      </c>
      <c r="C1070" s="225">
        <v>18</v>
      </c>
      <c r="D1070" s="226">
        <v>7</v>
      </c>
      <c r="E1070" s="223">
        <f>C1070/D1070</f>
        <v>2.571</v>
      </c>
    </row>
    <row r="1071" spans="1:5">
      <c r="A1071" s="220">
        <v>2170199</v>
      </c>
      <c r="B1071" s="221" t="s">
        <v>964</v>
      </c>
      <c r="C1071" s="225"/>
      <c r="D1071" s="226"/>
      <c r="E1071" s="223"/>
    </row>
    <row r="1072" spans="1:5">
      <c r="A1072" s="220">
        <v>21702</v>
      </c>
      <c r="B1072" s="221" t="s">
        <v>965</v>
      </c>
      <c r="C1072" s="222">
        <f>SUM(C1073:C1081)</f>
        <v>0</v>
      </c>
      <c r="D1072" s="222">
        <f>SUM(D1073:D1081)</f>
        <v>0</v>
      </c>
      <c r="E1072" s="223"/>
    </row>
    <row r="1073" spans="1:5">
      <c r="A1073" s="220">
        <v>2170201</v>
      </c>
      <c r="B1073" s="221" t="s">
        <v>966</v>
      </c>
      <c r="C1073" s="228"/>
      <c r="D1073" s="228"/>
      <c r="E1073" s="223"/>
    </row>
    <row r="1074" spans="1:5">
      <c r="A1074" s="220">
        <v>2170202</v>
      </c>
      <c r="B1074" s="221" t="s">
        <v>967</v>
      </c>
      <c r="C1074" s="228"/>
      <c r="D1074" s="228"/>
      <c r="E1074" s="223"/>
    </row>
    <row r="1075" spans="1:5">
      <c r="A1075" s="220">
        <v>2170203</v>
      </c>
      <c r="B1075" s="221" t="s">
        <v>968</v>
      </c>
      <c r="C1075" s="228"/>
      <c r="D1075" s="228"/>
      <c r="E1075" s="223"/>
    </row>
    <row r="1076" spans="1:5">
      <c r="A1076" s="220">
        <v>2170204</v>
      </c>
      <c r="B1076" s="221" t="s">
        <v>969</v>
      </c>
      <c r="C1076" s="228"/>
      <c r="D1076" s="228"/>
      <c r="E1076" s="223"/>
    </row>
    <row r="1077" spans="1:5">
      <c r="A1077" s="220">
        <v>2170205</v>
      </c>
      <c r="B1077" s="221" t="s">
        <v>970</v>
      </c>
      <c r="C1077" s="228"/>
      <c r="D1077" s="228"/>
      <c r="E1077" s="223"/>
    </row>
    <row r="1078" spans="1:5">
      <c r="A1078" s="220">
        <v>2170206</v>
      </c>
      <c r="B1078" s="221" t="s">
        <v>971</v>
      </c>
      <c r="C1078" s="228"/>
      <c r="D1078" s="228"/>
      <c r="E1078" s="223"/>
    </row>
    <row r="1079" spans="1:5">
      <c r="A1079" s="220">
        <v>2170207</v>
      </c>
      <c r="B1079" s="221" t="s">
        <v>972</v>
      </c>
      <c r="C1079" s="228"/>
      <c r="D1079" s="228"/>
      <c r="E1079" s="223"/>
    </row>
    <row r="1080" spans="1:5">
      <c r="A1080" s="220">
        <v>2170208</v>
      </c>
      <c r="B1080" s="221" t="s">
        <v>973</v>
      </c>
      <c r="C1080" s="228"/>
      <c r="D1080" s="228"/>
      <c r="E1080" s="223"/>
    </row>
    <row r="1081" spans="1:5">
      <c r="A1081" s="220">
        <v>2170299</v>
      </c>
      <c r="B1081" s="221" t="s">
        <v>974</v>
      </c>
      <c r="C1081" s="228"/>
      <c r="D1081" s="228"/>
      <c r="E1081" s="223"/>
    </row>
    <row r="1082" spans="1:5">
      <c r="A1082" s="220">
        <v>21703</v>
      </c>
      <c r="B1082" s="221" t="s">
        <v>975</v>
      </c>
      <c r="C1082" s="222">
        <f>SUM(C1083:C1087)</f>
        <v>0</v>
      </c>
      <c r="D1082" s="222">
        <f>SUM(D1083:D1087)</f>
        <v>0</v>
      </c>
      <c r="E1082" s="223"/>
    </row>
    <row r="1083" spans="1:5">
      <c r="A1083" s="220">
        <v>2170301</v>
      </c>
      <c r="B1083" s="221" t="s">
        <v>976</v>
      </c>
      <c r="C1083" s="228"/>
      <c r="D1083" s="228"/>
      <c r="E1083" s="223"/>
    </row>
    <row r="1084" spans="1:5">
      <c r="A1084" s="220">
        <v>2170302</v>
      </c>
      <c r="B1084" s="221" t="s">
        <v>977</v>
      </c>
      <c r="C1084" s="228"/>
      <c r="D1084" s="228"/>
      <c r="E1084" s="223"/>
    </row>
    <row r="1085" spans="1:5">
      <c r="A1085" s="220">
        <v>2170303</v>
      </c>
      <c r="B1085" s="221" t="s">
        <v>978</v>
      </c>
      <c r="C1085" s="228"/>
      <c r="D1085" s="228"/>
      <c r="E1085" s="223"/>
    </row>
    <row r="1086" spans="1:5">
      <c r="A1086" s="220">
        <v>2170304</v>
      </c>
      <c r="B1086" s="221" t="s">
        <v>979</v>
      </c>
      <c r="C1086" s="228"/>
      <c r="D1086" s="228"/>
      <c r="E1086" s="223"/>
    </row>
    <row r="1087" spans="1:5">
      <c r="A1087" s="220">
        <v>2170399</v>
      </c>
      <c r="B1087" s="221" t="s">
        <v>980</v>
      </c>
      <c r="C1087" s="228"/>
      <c r="D1087" s="228"/>
      <c r="E1087" s="223"/>
    </row>
    <row r="1088" spans="1:5">
      <c r="A1088" s="220">
        <v>21704</v>
      </c>
      <c r="B1088" s="221" t="s">
        <v>981</v>
      </c>
      <c r="C1088" s="222">
        <f>SUM(C1089:C1090)</f>
        <v>0</v>
      </c>
      <c r="D1088" s="222">
        <f>SUM(D1089:D1090)</f>
        <v>0</v>
      </c>
      <c r="E1088" s="223"/>
    </row>
    <row r="1089" spans="1:5">
      <c r="A1089" s="220">
        <v>2170401</v>
      </c>
      <c r="B1089" s="221" t="s">
        <v>982</v>
      </c>
      <c r="C1089" s="228"/>
      <c r="D1089" s="228"/>
      <c r="E1089" s="223"/>
    </row>
    <row r="1090" spans="1:5">
      <c r="A1090" s="220">
        <v>2170499</v>
      </c>
      <c r="B1090" s="221" t="s">
        <v>983</v>
      </c>
      <c r="C1090" s="228"/>
      <c r="D1090" s="228"/>
      <c r="E1090" s="223"/>
    </row>
    <row r="1091" spans="1:5">
      <c r="A1091" s="220">
        <v>21799</v>
      </c>
      <c r="B1091" s="221" t="s">
        <v>984</v>
      </c>
      <c r="C1091" s="222">
        <f>SUM(C1092:C1093)</f>
        <v>0</v>
      </c>
      <c r="D1091" s="222">
        <f>SUM(D1092:D1093)</f>
        <v>0</v>
      </c>
      <c r="E1091" s="223"/>
    </row>
    <row r="1092" spans="1:5">
      <c r="A1092" s="220">
        <v>2179902</v>
      </c>
      <c r="B1092" s="221" t="s">
        <v>985</v>
      </c>
      <c r="C1092" s="228"/>
      <c r="D1092" s="228"/>
      <c r="E1092" s="223"/>
    </row>
    <row r="1093" spans="1:5">
      <c r="A1093" s="220">
        <v>2179999</v>
      </c>
      <c r="B1093" s="221" t="s">
        <v>986</v>
      </c>
      <c r="C1093" s="228"/>
      <c r="D1093" s="228"/>
      <c r="E1093" s="223"/>
    </row>
    <row r="1094" spans="1:5">
      <c r="A1094" s="220">
        <v>219</v>
      </c>
      <c r="B1094" s="221" t="s">
        <v>987</v>
      </c>
      <c r="C1094" s="222">
        <f>SUM(C1095,C1096,C1097,C1098,C1099,C1100,C1101,C1102,C1103)</f>
        <v>0</v>
      </c>
      <c r="D1094" s="222">
        <f>SUM(D1095,D1096,D1097,D1098,D1099,D1100,D1101,D1102,D1103)</f>
        <v>0</v>
      </c>
      <c r="E1094" s="223"/>
    </row>
    <row r="1095" spans="1:5">
      <c r="A1095" s="220">
        <v>21901</v>
      </c>
      <c r="B1095" s="221" t="s">
        <v>988</v>
      </c>
      <c r="C1095" s="229"/>
      <c r="D1095" s="229"/>
      <c r="E1095" s="223"/>
    </row>
    <row r="1096" spans="1:5">
      <c r="A1096" s="220">
        <v>21902</v>
      </c>
      <c r="B1096" s="221" t="s">
        <v>989</v>
      </c>
      <c r="C1096" s="229"/>
      <c r="D1096" s="229"/>
      <c r="E1096" s="223"/>
    </row>
    <row r="1097" spans="1:5">
      <c r="A1097" s="220">
        <v>21903</v>
      </c>
      <c r="B1097" s="221" t="s">
        <v>990</v>
      </c>
      <c r="C1097" s="229"/>
      <c r="D1097" s="229"/>
      <c r="E1097" s="223"/>
    </row>
    <row r="1098" spans="1:5">
      <c r="A1098" s="220">
        <v>21904</v>
      </c>
      <c r="B1098" s="221" t="s">
        <v>991</v>
      </c>
      <c r="C1098" s="229"/>
      <c r="D1098" s="229"/>
      <c r="E1098" s="223"/>
    </row>
    <row r="1099" spans="1:5">
      <c r="A1099" s="220">
        <v>21905</v>
      </c>
      <c r="B1099" s="221" t="s">
        <v>992</v>
      </c>
      <c r="C1099" s="229"/>
      <c r="D1099" s="229"/>
      <c r="E1099" s="223"/>
    </row>
    <row r="1100" spans="1:5">
      <c r="A1100" s="220">
        <v>21906</v>
      </c>
      <c r="B1100" s="221" t="s">
        <v>768</v>
      </c>
      <c r="C1100" s="229"/>
      <c r="D1100" s="229"/>
      <c r="E1100" s="223"/>
    </row>
    <row r="1101" spans="1:5">
      <c r="A1101" s="220">
        <v>21907</v>
      </c>
      <c r="B1101" s="221" t="s">
        <v>993</v>
      </c>
      <c r="C1101" s="229"/>
      <c r="D1101" s="229"/>
      <c r="E1101" s="223"/>
    </row>
    <row r="1102" spans="1:5">
      <c r="A1102" s="220">
        <v>21908</v>
      </c>
      <c r="B1102" s="221" t="s">
        <v>994</v>
      </c>
      <c r="C1102" s="229"/>
      <c r="D1102" s="229"/>
      <c r="E1102" s="223"/>
    </row>
    <row r="1103" spans="1:5">
      <c r="A1103" s="220">
        <v>21999</v>
      </c>
      <c r="B1103" s="221" t="s">
        <v>995</v>
      </c>
      <c r="C1103" s="229"/>
      <c r="D1103" s="229"/>
      <c r="E1103" s="223"/>
    </row>
    <row r="1104" spans="1:5">
      <c r="A1104" s="220">
        <v>220</v>
      </c>
      <c r="B1104" s="221" t="s">
        <v>996</v>
      </c>
      <c r="C1104" s="222">
        <f>SUM(C1105,C1132,C1147)</f>
        <v>1544</v>
      </c>
      <c r="D1104" s="222">
        <f>SUM(D1105,D1132,D1147)</f>
        <v>1242</v>
      </c>
      <c r="E1104" s="223">
        <f>C1104/D1104</f>
        <v>1.243</v>
      </c>
    </row>
    <row r="1105" spans="1:5">
      <c r="A1105" s="220">
        <v>22001</v>
      </c>
      <c r="B1105" s="221" t="s">
        <v>997</v>
      </c>
      <c r="C1105" s="222">
        <f>SUM(C1106:C1131)</f>
        <v>1423</v>
      </c>
      <c r="D1105" s="222">
        <f>SUM(D1106:D1131)</f>
        <v>1138</v>
      </c>
      <c r="E1105" s="223">
        <f>C1105/D1105</f>
        <v>1.25</v>
      </c>
    </row>
    <row r="1106" spans="1:5">
      <c r="A1106" s="220">
        <v>2200101</v>
      </c>
      <c r="B1106" s="221" t="s">
        <v>162</v>
      </c>
      <c r="C1106" s="225">
        <v>782</v>
      </c>
      <c r="D1106" s="226">
        <v>902</v>
      </c>
      <c r="E1106" s="223">
        <f>C1106/D1106</f>
        <v>0.867</v>
      </c>
    </row>
    <row r="1107" spans="1:5">
      <c r="A1107" s="220">
        <v>2200102</v>
      </c>
      <c r="B1107" s="221" t="s">
        <v>163</v>
      </c>
      <c r="C1107" s="225"/>
      <c r="D1107" s="226">
        <v>0</v>
      </c>
      <c r="E1107" s="223"/>
    </row>
    <row r="1108" spans="1:5">
      <c r="A1108" s="220">
        <v>2200103</v>
      </c>
      <c r="B1108" s="221" t="s">
        <v>164</v>
      </c>
      <c r="C1108" s="225"/>
      <c r="D1108" s="226">
        <v>0</v>
      </c>
      <c r="E1108" s="223"/>
    </row>
    <row r="1109" spans="1:5">
      <c r="A1109" s="220">
        <v>2200104</v>
      </c>
      <c r="B1109" s="221" t="s">
        <v>998</v>
      </c>
      <c r="C1109" s="225">
        <v>76</v>
      </c>
      <c r="D1109" s="226">
        <v>132</v>
      </c>
      <c r="E1109" s="223">
        <f>C1109/D1109</f>
        <v>0.576</v>
      </c>
    </row>
    <row r="1110" spans="1:5">
      <c r="A1110" s="220">
        <v>2200106</v>
      </c>
      <c r="B1110" s="221" t="s">
        <v>999</v>
      </c>
      <c r="C1110" s="225">
        <v>112</v>
      </c>
      <c r="D1110" s="226">
        <v>112</v>
      </c>
      <c r="E1110" s="223">
        <f>C1110/D1110</f>
        <v>1</v>
      </c>
    </row>
    <row r="1111" spans="1:5">
      <c r="A1111" s="220">
        <v>2200107</v>
      </c>
      <c r="B1111" s="221" t="s">
        <v>1000</v>
      </c>
      <c r="C1111" s="225"/>
      <c r="D1111" s="226">
        <v>0</v>
      </c>
      <c r="E1111" s="223"/>
    </row>
    <row r="1112" spans="1:5">
      <c r="A1112" s="220">
        <v>2200108</v>
      </c>
      <c r="B1112" s="221" t="s">
        <v>1001</v>
      </c>
      <c r="C1112" s="225"/>
      <c r="D1112" s="226">
        <v>0</v>
      </c>
      <c r="E1112" s="223"/>
    </row>
    <row r="1113" spans="1:5">
      <c r="A1113" s="220">
        <v>2200109</v>
      </c>
      <c r="B1113" s="221" t="s">
        <v>1002</v>
      </c>
      <c r="C1113" s="225"/>
      <c r="D1113" s="226">
        <v>0</v>
      </c>
      <c r="E1113" s="223"/>
    </row>
    <row r="1114" spans="1:5">
      <c r="A1114" s="220">
        <v>2200112</v>
      </c>
      <c r="B1114" s="221" t="s">
        <v>1003</v>
      </c>
      <c r="C1114" s="225"/>
      <c r="D1114" s="226">
        <v>261</v>
      </c>
      <c r="E1114" s="223">
        <f>C1114/D1114</f>
        <v>0</v>
      </c>
    </row>
    <row r="1115" spans="1:5">
      <c r="A1115" s="220">
        <v>2200113</v>
      </c>
      <c r="B1115" s="221" t="s">
        <v>1004</v>
      </c>
      <c r="C1115" s="225"/>
      <c r="D1115" s="226">
        <v>0</v>
      </c>
      <c r="E1115" s="223"/>
    </row>
    <row r="1116" spans="1:5">
      <c r="A1116" s="220">
        <v>2200114</v>
      </c>
      <c r="B1116" s="221" t="s">
        <v>1005</v>
      </c>
      <c r="C1116" s="225"/>
      <c r="D1116" s="226">
        <v>0</v>
      </c>
      <c r="E1116" s="223"/>
    </row>
    <row r="1117" spans="1:5">
      <c r="A1117" s="220">
        <v>2200115</v>
      </c>
      <c r="B1117" s="221" t="s">
        <v>1006</v>
      </c>
      <c r="C1117" s="225"/>
      <c r="D1117" s="226">
        <v>0</v>
      </c>
      <c r="E1117" s="223"/>
    </row>
    <row r="1118" spans="1:5">
      <c r="A1118" s="220">
        <v>2200116</v>
      </c>
      <c r="B1118" s="221" t="s">
        <v>1007</v>
      </c>
      <c r="C1118" s="225"/>
      <c r="D1118" s="226">
        <v>0</v>
      </c>
      <c r="E1118" s="223"/>
    </row>
    <row r="1119" spans="1:5">
      <c r="A1119" s="220">
        <v>2200119</v>
      </c>
      <c r="B1119" s="221" t="s">
        <v>1008</v>
      </c>
      <c r="C1119" s="225"/>
      <c r="D1119" s="226">
        <v>0</v>
      </c>
      <c r="E1119" s="223"/>
    </row>
    <row r="1120" spans="1:5">
      <c r="A1120" s="220">
        <v>2200120</v>
      </c>
      <c r="B1120" s="221" t="s">
        <v>1009</v>
      </c>
      <c r="C1120" s="225"/>
      <c r="D1120" s="226">
        <v>0</v>
      </c>
      <c r="E1120" s="223"/>
    </row>
    <row r="1121" spans="1:5">
      <c r="A1121" s="220">
        <v>2200121</v>
      </c>
      <c r="B1121" s="221" t="s">
        <v>1010</v>
      </c>
      <c r="C1121" s="225"/>
      <c r="D1121" s="226">
        <v>0</v>
      </c>
      <c r="E1121" s="223"/>
    </row>
    <row r="1122" spans="1:5">
      <c r="A1122" s="220">
        <v>2200122</v>
      </c>
      <c r="B1122" s="221" t="s">
        <v>1011</v>
      </c>
      <c r="C1122" s="225"/>
      <c r="D1122" s="226">
        <v>0</v>
      </c>
      <c r="E1122" s="223"/>
    </row>
    <row r="1123" spans="1:5">
      <c r="A1123" s="220">
        <v>2200123</v>
      </c>
      <c r="B1123" s="221" t="s">
        <v>1012</v>
      </c>
      <c r="C1123" s="225"/>
      <c r="D1123" s="226">
        <v>0</v>
      </c>
      <c r="E1123" s="223"/>
    </row>
    <row r="1124" spans="1:5">
      <c r="A1124" s="220">
        <v>2200124</v>
      </c>
      <c r="B1124" s="221" t="s">
        <v>1013</v>
      </c>
      <c r="C1124" s="225"/>
      <c r="D1124" s="226">
        <v>0</v>
      </c>
      <c r="E1124" s="223"/>
    </row>
    <row r="1125" spans="1:5">
      <c r="A1125" s="220">
        <v>2200125</v>
      </c>
      <c r="B1125" s="221" t="s">
        <v>1014</v>
      </c>
      <c r="C1125" s="225"/>
      <c r="D1125" s="226">
        <v>0</v>
      </c>
      <c r="E1125" s="223"/>
    </row>
    <row r="1126" spans="1:5">
      <c r="A1126" s="220">
        <v>2200126</v>
      </c>
      <c r="B1126" s="221" t="s">
        <v>1015</v>
      </c>
      <c r="C1126" s="225"/>
      <c r="D1126" s="226">
        <v>0</v>
      </c>
      <c r="E1126" s="223"/>
    </row>
    <row r="1127" spans="1:5">
      <c r="A1127" s="220">
        <v>2200127</v>
      </c>
      <c r="B1127" s="221" t="s">
        <v>1016</v>
      </c>
      <c r="C1127" s="225"/>
      <c r="D1127" s="226">
        <v>0</v>
      </c>
      <c r="E1127" s="223"/>
    </row>
    <row r="1128" spans="1:5">
      <c r="A1128" s="220">
        <v>2200128</v>
      </c>
      <c r="B1128" s="221" t="s">
        <v>1017</v>
      </c>
      <c r="C1128" s="225"/>
      <c r="D1128" s="226">
        <v>0</v>
      </c>
      <c r="E1128" s="223"/>
    </row>
    <row r="1129" spans="1:5">
      <c r="A1129" s="220">
        <v>2200129</v>
      </c>
      <c r="B1129" s="221" t="s">
        <v>1018</v>
      </c>
      <c r="C1129" s="225"/>
      <c r="D1129" s="226">
        <v>0</v>
      </c>
      <c r="E1129" s="223"/>
    </row>
    <row r="1130" spans="1:5">
      <c r="A1130" s="220">
        <v>2200150</v>
      </c>
      <c r="B1130" s="221" t="s">
        <v>171</v>
      </c>
      <c r="C1130" s="225">
        <v>453</v>
      </c>
      <c r="D1130" s="226">
        <v>480</v>
      </c>
      <c r="E1130" s="223">
        <f>C1130/D1130</f>
        <v>0.944</v>
      </c>
    </row>
    <row r="1131" spans="1:5">
      <c r="A1131" s="220">
        <v>2200199</v>
      </c>
      <c r="B1131" s="221" t="s">
        <v>1019</v>
      </c>
      <c r="C1131" s="225">
        <v>0</v>
      </c>
      <c r="D1131" s="226">
        <v>-749</v>
      </c>
      <c r="E1131" s="223">
        <f>C1131/D1131</f>
        <v>0</v>
      </c>
    </row>
    <row r="1132" spans="1:5">
      <c r="A1132" s="220">
        <v>22005</v>
      </c>
      <c r="B1132" s="221" t="s">
        <v>1020</v>
      </c>
      <c r="C1132" s="222">
        <f>SUM(C1133:C1146)</f>
        <v>121</v>
      </c>
      <c r="D1132" s="222">
        <f>SUM(D1133:D1146)</f>
        <v>104</v>
      </c>
      <c r="E1132" s="223">
        <f>C1132/D1132</f>
        <v>1.163</v>
      </c>
    </row>
    <row r="1133" spans="1:5">
      <c r="A1133" s="220">
        <v>2200501</v>
      </c>
      <c r="B1133" s="221" t="s">
        <v>162</v>
      </c>
      <c r="C1133" s="225"/>
      <c r="D1133" s="226"/>
      <c r="E1133" s="223"/>
    </row>
    <row r="1134" spans="1:5">
      <c r="A1134" s="220">
        <v>2200502</v>
      </c>
      <c r="B1134" s="221" t="s">
        <v>163</v>
      </c>
      <c r="C1134" s="225"/>
      <c r="D1134" s="226"/>
      <c r="E1134" s="223"/>
    </row>
    <row r="1135" spans="1:5">
      <c r="A1135" s="220">
        <v>2200503</v>
      </c>
      <c r="B1135" s="221" t="s">
        <v>164</v>
      </c>
      <c r="C1135" s="225"/>
      <c r="D1135" s="226"/>
      <c r="E1135" s="223"/>
    </row>
    <row r="1136" spans="1:5">
      <c r="A1136" s="220">
        <v>2200504</v>
      </c>
      <c r="B1136" s="221" t="s">
        <v>1021</v>
      </c>
      <c r="C1136" s="225">
        <v>90</v>
      </c>
      <c r="D1136" s="226">
        <v>104</v>
      </c>
      <c r="E1136" s="223">
        <f>C1136/D1136</f>
        <v>0.865</v>
      </c>
    </row>
    <row r="1137" spans="1:5">
      <c r="A1137" s="220">
        <v>2200506</v>
      </c>
      <c r="B1137" s="221" t="s">
        <v>1022</v>
      </c>
      <c r="C1137" s="225"/>
      <c r="D1137" s="226"/>
      <c r="E1137" s="223"/>
    </row>
    <row r="1138" spans="1:5">
      <c r="A1138" s="220">
        <v>2200507</v>
      </c>
      <c r="B1138" s="221" t="s">
        <v>1023</v>
      </c>
      <c r="C1138" s="225"/>
      <c r="D1138" s="226"/>
      <c r="E1138" s="223"/>
    </row>
    <row r="1139" spans="1:5">
      <c r="A1139" s="220">
        <v>2200508</v>
      </c>
      <c r="B1139" s="221" t="s">
        <v>1024</v>
      </c>
      <c r="C1139" s="225"/>
      <c r="D1139" s="226"/>
      <c r="E1139" s="223"/>
    </row>
    <row r="1140" spans="1:5">
      <c r="A1140" s="220">
        <v>2200509</v>
      </c>
      <c r="B1140" s="221" t="s">
        <v>1025</v>
      </c>
      <c r="C1140" s="225">
        <v>31</v>
      </c>
      <c r="D1140" s="226"/>
      <c r="E1140" s="223"/>
    </row>
    <row r="1141" spans="1:5">
      <c r="A1141" s="220">
        <v>2200510</v>
      </c>
      <c r="B1141" s="221" t="s">
        <v>1026</v>
      </c>
      <c r="C1141" s="225"/>
      <c r="D1141" s="226"/>
      <c r="E1141" s="223"/>
    </row>
    <row r="1142" spans="1:5">
      <c r="A1142" s="220">
        <v>2200511</v>
      </c>
      <c r="B1142" s="221" t="s">
        <v>1027</v>
      </c>
      <c r="C1142" s="225"/>
      <c r="D1142" s="226"/>
      <c r="E1142" s="223"/>
    </row>
    <row r="1143" spans="1:5">
      <c r="A1143" s="220">
        <v>2200512</v>
      </c>
      <c r="B1143" s="221" t="s">
        <v>1028</v>
      </c>
      <c r="C1143" s="225"/>
      <c r="D1143" s="226"/>
      <c r="E1143" s="223"/>
    </row>
    <row r="1144" spans="1:5">
      <c r="A1144" s="220">
        <v>2200513</v>
      </c>
      <c r="B1144" s="221" t="s">
        <v>1029</v>
      </c>
      <c r="C1144" s="225"/>
      <c r="D1144" s="226"/>
      <c r="E1144" s="223"/>
    </row>
    <row r="1145" spans="1:5">
      <c r="A1145" s="220">
        <v>2200514</v>
      </c>
      <c r="B1145" s="221" t="s">
        <v>1030</v>
      </c>
      <c r="C1145" s="225"/>
      <c r="D1145" s="226"/>
      <c r="E1145" s="223"/>
    </row>
    <row r="1146" spans="1:5">
      <c r="A1146" s="220">
        <v>2200599</v>
      </c>
      <c r="B1146" s="221" t="s">
        <v>1031</v>
      </c>
      <c r="C1146" s="229"/>
      <c r="D1146" s="228"/>
      <c r="E1146" s="223"/>
    </row>
    <row r="1147" spans="1:5">
      <c r="A1147" s="220">
        <v>22099</v>
      </c>
      <c r="B1147" s="221" t="s">
        <v>1032</v>
      </c>
      <c r="C1147" s="222">
        <f>SUM(C1148)</f>
        <v>0</v>
      </c>
      <c r="D1147" s="222">
        <f>SUM(D1148)</f>
        <v>0</v>
      </c>
      <c r="E1147" s="223"/>
    </row>
    <row r="1148" spans="1:5">
      <c r="A1148" s="220">
        <v>2209999</v>
      </c>
      <c r="B1148" s="221" t="s">
        <v>1033</v>
      </c>
      <c r="C1148" s="229"/>
      <c r="D1148" s="228"/>
      <c r="E1148" s="223"/>
    </row>
    <row r="1149" spans="1:5">
      <c r="A1149" s="220">
        <v>221</v>
      </c>
      <c r="B1149" s="221" t="s">
        <v>1034</v>
      </c>
      <c r="C1149" s="222">
        <f>SUM(C1150,C1162,C1166)</f>
        <v>16416</v>
      </c>
      <c r="D1149" s="222">
        <f>SUM(D1150,D1162,D1166)</f>
        <v>17922</v>
      </c>
      <c r="E1149" s="223">
        <f>C1149/D1149</f>
        <v>0.916</v>
      </c>
    </row>
    <row r="1150" spans="1:5">
      <c r="A1150" s="220">
        <v>22101</v>
      </c>
      <c r="B1150" s="221" t="s">
        <v>1035</v>
      </c>
      <c r="C1150" s="222">
        <f>SUM(C1151:C1161)</f>
        <v>6668</v>
      </c>
      <c r="D1150" s="222">
        <f>SUM(D1151:D1161)</f>
        <v>5854</v>
      </c>
      <c r="E1150" s="223">
        <f>C1150/D1150</f>
        <v>1.139</v>
      </c>
    </row>
    <row r="1151" spans="1:5">
      <c r="A1151" s="220">
        <v>2210101</v>
      </c>
      <c r="B1151" s="221" t="s">
        <v>1036</v>
      </c>
      <c r="C1151" s="225"/>
      <c r="D1151" s="226"/>
      <c r="E1151" s="223"/>
    </row>
    <row r="1152" spans="1:5">
      <c r="A1152" s="220">
        <v>2210102</v>
      </c>
      <c r="B1152" s="221" t="s">
        <v>1037</v>
      </c>
      <c r="C1152" s="225"/>
      <c r="D1152" s="226"/>
      <c r="E1152" s="223"/>
    </row>
    <row r="1153" spans="1:5">
      <c r="A1153" s="220">
        <v>2210103</v>
      </c>
      <c r="B1153" s="221" t="s">
        <v>1038</v>
      </c>
      <c r="C1153" s="225">
        <v>2646</v>
      </c>
      <c r="D1153" s="226">
        <v>3628</v>
      </c>
      <c r="E1153" s="223">
        <f>C1153/D1153</f>
        <v>0.729</v>
      </c>
    </row>
    <row r="1154" spans="1:5">
      <c r="A1154" s="220">
        <v>2210104</v>
      </c>
      <c r="B1154" s="221" t="s">
        <v>1039</v>
      </c>
      <c r="C1154" s="225"/>
      <c r="D1154" s="226">
        <v>0</v>
      </c>
      <c r="E1154" s="223"/>
    </row>
    <row r="1155" spans="1:5">
      <c r="A1155" s="220">
        <v>2210105</v>
      </c>
      <c r="B1155" s="221" t="s">
        <v>1040</v>
      </c>
      <c r="C1155" s="225"/>
      <c r="D1155" s="226">
        <v>0</v>
      </c>
      <c r="E1155" s="223"/>
    </row>
    <row r="1156" spans="1:5">
      <c r="A1156" s="220">
        <v>2210106</v>
      </c>
      <c r="B1156" s="221" t="s">
        <v>1041</v>
      </c>
      <c r="C1156" s="225"/>
      <c r="D1156" s="226">
        <v>0</v>
      </c>
      <c r="E1156" s="223"/>
    </row>
    <row r="1157" spans="1:5">
      <c r="A1157" s="220">
        <v>2210107</v>
      </c>
      <c r="B1157" s="221" t="s">
        <v>1042</v>
      </c>
      <c r="C1157" s="225">
        <v>437</v>
      </c>
      <c r="D1157" s="226">
        <v>489</v>
      </c>
      <c r="E1157" s="223">
        <f>C1157/D1157</f>
        <v>0.894</v>
      </c>
    </row>
    <row r="1158" spans="1:5">
      <c r="A1158" s="220">
        <v>2210108</v>
      </c>
      <c r="B1158" s="221" t="s">
        <v>1043</v>
      </c>
      <c r="C1158" s="225">
        <v>2161</v>
      </c>
      <c r="D1158" s="226">
        <v>1686</v>
      </c>
      <c r="E1158" s="223">
        <f>C1158/D1158</f>
        <v>1.282</v>
      </c>
    </row>
    <row r="1159" spans="1:5">
      <c r="A1159" s="220">
        <v>2210109</v>
      </c>
      <c r="B1159" s="221" t="s">
        <v>1044</v>
      </c>
      <c r="C1159" s="225"/>
      <c r="D1159" s="226">
        <v>0</v>
      </c>
      <c r="E1159" s="223"/>
    </row>
    <row r="1160" spans="1:5">
      <c r="A1160" s="220">
        <v>2210110</v>
      </c>
      <c r="B1160" s="221" t="s">
        <v>1045</v>
      </c>
      <c r="C1160" s="225"/>
      <c r="D1160" s="226"/>
      <c r="E1160" s="223"/>
    </row>
    <row r="1161" spans="1:5">
      <c r="A1161" s="220">
        <v>2210199</v>
      </c>
      <c r="B1161" s="221" t="s">
        <v>1046</v>
      </c>
      <c r="C1161" s="225">
        <v>1424</v>
      </c>
      <c r="D1161" s="226">
        <v>51</v>
      </c>
      <c r="E1161" s="223">
        <f>C1161/D1161</f>
        <v>27.922</v>
      </c>
    </row>
    <row r="1162" spans="1:5">
      <c r="A1162" s="220">
        <v>22102</v>
      </c>
      <c r="B1162" s="221" t="s">
        <v>1047</v>
      </c>
      <c r="C1162" s="222">
        <f>SUM(C1163:C1165)</f>
        <v>9748</v>
      </c>
      <c r="D1162" s="222">
        <f>SUM(D1163:D1165)</f>
        <v>12068</v>
      </c>
      <c r="E1162" s="223">
        <f>C1162/D1162</f>
        <v>0.808</v>
      </c>
    </row>
    <row r="1163" spans="1:5">
      <c r="A1163" s="220">
        <v>2210201</v>
      </c>
      <c r="B1163" s="221" t="s">
        <v>1048</v>
      </c>
      <c r="C1163" s="225">
        <v>9748</v>
      </c>
      <c r="D1163" s="226">
        <v>12068</v>
      </c>
      <c r="E1163" s="223">
        <f>C1163/D1163</f>
        <v>0.808</v>
      </c>
    </row>
    <row r="1164" spans="1:5">
      <c r="A1164" s="220">
        <v>2210202</v>
      </c>
      <c r="B1164" s="221" t="s">
        <v>1049</v>
      </c>
      <c r="C1164" s="225"/>
      <c r="D1164" s="226"/>
      <c r="E1164" s="223"/>
    </row>
    <row r="1165" spans="1:5">
      <c r="A1165" s="220">
        <v>2210203</v>
      </c>
      <c r="B1165" s="221" t="s">
        <v>1050</v>
      </c>
      <c r="C1165" s="228"/>
      <c r="D1165" s="228"/>
      <c r="E1165" s="223"/>
    </row>
    <row r="1166" spans="1:5">
      <c r="A1166" s="220">
        <v>22103</v>
      </c>
      <c r="B1166" s="221" t="s">
        <v>1051</v>
      </c>
      <c r="C1166" s="222">
        <f>SUM(C1167:C1169)</f>
        <v>0</v>
      </c>
      <c r="D1166" s="222">
        <f>SUM(D1167:D1169)</f>
        <v>0</v>
      </c>
      <c r="E1166" s="223"/>
    </row>
    <row r="1167" spans="1:5">
      <c r="A1167" s="220">
        <v>2210301</v>
      </c>
      <c r="B1167" s="221" t="s">
        <v>1052</v>
      </c>
      <c r="C1167" s="228"/>
      <c r="D1167" s="228"/>
      <c r="E1167" s="223"/>
    </row>
    <row r="1168" spans="1:5">
      <c r="A1168" s="220">
        <v>2210302</v>
      </c>
      <c r="B1168" s="221" t="s">
        <v>1053</v>
      </c>
      <c r="C1168" s="228"/>
      <c r="D1168" s="228"/>
      <c r="E1168" s="223"/>
    </row>
    <row r="1169" spans="1:5">
      <c r="A1169" s="220">
        <v>2210399</v>
      </c>
      <c r="B1169" s="221" t="s">
        <v>1054</v>
      </c>
      <c r="C1169" s="229"/>
      <c r="D1169" s="228"/>
      <c r="E1169" s="223"/>
    </row>
    <row r="1170" spans="1:5">
      <c r="A1170" s="220">
        <v>222</v>
      </c>
      <c r="B1170" s="221" t="s">
        <v>1055</v>
      </c>
      <c r="C1170" s="222">
        <f>SUM(C1171,C1189,C1195,C1201)</f>
        <v>745</v>
      </c>
      <c r="D1170" s="222">
        <f>SUM(D1171,D1189,D1195,D1201)</f>
        <v>0</v>
      </c>
      <c r="E1170" s="223"/>
    </row>
    <row r="1171" spans="1:5">
      <c r="A1171" s="220">
        <v>22201</v>
      </c>
      <c r="B1171" s="221" t="s">
        <v>1056</v>
      </c>
      <c r="C1171" s="222">
        <f>SUM(C1172:C1188)</f>
        <v>745</v>
      </c>
      <c r="D1171" s="222">
        <f>SUM(D1172:D1188)</f>
        <v>0</v>
      </c>
      <c r="E1171" s="223"/>
    </row>
    <row r="1172" spans="1:5">
      <c r="A1172" s="220">
        <v>2220101</v>
      </c>
      <c r="B1172" s="221" t="s">
        <v>162</v>
      </c>
      <c r="C1172" s="229"/>
      <c r="D1172" s="228"/>
      <c r="E1172" s="223"/>
    </row>
    <row r="1173" spans="1:5">
      <c r="A1173" s="220">
        <v>2220102</v>
      </c>
      <c r="B1173" s="221" t="s">
        <v>163</v>
      </c>
      <c r="C1173" s="228"/>
      <c r="D1173" s="228"/>
      <c r="E1173" s="223"/>
    </row>
    <row r="1174" spans="1:5">
      <c r="A1174" s="220">
        <v>2220103</v>
      </c>
      <c r="B1174" s="221" t="s">
        <v>164</v>
      </c>
      <c r="C1174" s="228"/>
      <c r="D1174" s="228"/>
      <c r="E1174" s="223"/>
    </row>
    <row r="1175" spans="1:5">
      <c r="A1175" s="220">
        <v>2220104</v>
      </c>
      <c r="B1175" s="221" t="s">
        <v>1057</v>
      </c>
      <c r="C1175" s="228"/>
      <c r="D1175" s="228"/>
      <c r="E1175" s="223"/>
    </row>
    <row r="1176" spans="1:5">
      <c r="A1176" s="220">
        <v>2220105</v>
      </c>
      <c r="B1176" s="221" t="s">
        <v>1058</v>
      </c>
      <c r="C1176" s="228"/>
      <c r="D1176" s="228"/>
      <c r="E1176" s="223"/>
    </row>
    <row r="1177" spans="1:5">
      <c r="A1177" s="220">
        <v>2220106</v>
      </c>
      <c r="B1177" s="221" t="s">
        <v>1059</v>
      </c>
      <c r="C1177" s="228"/>
      <c r="D1177" s="228"/>
      <c r="E1177" s="223"/>
    </row>
    <row r="1178" spans="1:5">
      <c r="A1178" s="220">
        <v>2220107</v>
      </c>
      <c r="B1178" s="221" t="s">
        <v>1060</v>
      </c>
      <c r="C1178" s="228"/>
      <c r="D1178" s="228"/>
      <c r="E1178" s="223"/>
    </row>
    <row r="1179" spans="1:5">
      <c r="A1179" s="220">
        <v>2220112</v>
      </c>
      <c r="B1179" s="221" t="s">
        <v>1061</v>
      </c>
      <c r="C1179" s="228"/>
      <c r="D1179" s="228"/>
      <c r="E1179" s="223"/>
    </row>
    <row r="1180" spans="1:5">
      <c r="A1180" s="220">
        <v>2220113</v>
      </c>
      <c r="B1180" s="221" t="s">
        <v>1062</v>
      </c>
      <c r="C1180" s="228"/>
      <c r="D1180" s="228"/>
      <c r="E1180" s="223"/>
    </row>
    <row r="1181" spans="1:5">
      <c r="A1181" s="220">
        <v>2220114</v>
      </c>
      <c r="B1181" s="221" t="s">
        <v>1063</v>
      </c>
      <c r="C1181" s="228"/>
      <c r="D1181" s="228"/>
      <c r="E1181" s="223"/>
    </row>
    <row r="1182" spans="1:5">
      <c r="A1182" s="220">
        <v>2220115</v>
      </c>
      <c r="B1182" s="221" t="s">
        <v>1064</v>
      </c>
      <c r="C1182" s="225">
        <v>745</v>
      </c>
      <c r="D1182" s="226"/>
      <c r="E1182" s="223"/>
    </row>
    <row r="1183" spans="1:5">
      <c r="A1183" s="220">
        <v>2220118</v>
      </c>
      <c r="B1183" s="221" t="s">
        <v>1065</v>
      </c>
      <c r="C1183" s="225"/>
      <c r="D1183" s="226"/>
      <c r="E1183" s="223"/>
    </row>
    <row r="1184" spans="1:5">
      <c r="A1184" s="220">
        <v>2220119</v>
      </c>
      <c r="B1184" s="221" t="s">
        <v>1066</v>
      </c>
      <c r="C1184" s="225"/>
      <c r="D1184" s="226"/>
      <c r="E1184" s="223"/>
    </row>
    <row r="1185" spans="1:5">
      <c r="A1185" s="220">
        <v>2220120</v>
      </c>
      <c r="B1185" s="221" t="s">
        <v>1067</v>
      </c>
      <c r="C1185" s="225"/>
      <c r="D1185" s="226"/>
      <c r="E1185" s="223"/>
    </row>
    <row r="1186" spans="1:5">
      <c r="A1186" s="220">
        <v>2220121</v>
      </c>
      <c r="B1186" s="221" t="s">
        <v>1068</v>
      </c>
      <c r="C1186" s="225"/>
      <c r="D1186" s="226"/>
      <c r="E1186" s="223"/>
    </row>
    <row r="1187" spans="1:5">
      <c r="A1187" s="220">
        <v>2220150</v>
      </c>
      <c r="B1187" s="221" t="s">
        <v>171</v>
      </c>
      <c r="C1187" s="225"/>
      <c r="D1187" s="226"/>
      <c r="E1187" s="223"/>
    </row>
    <row r="1188" spans="1:5">
      <c r="A1188" s="220">
        <v>2220199</v>
      </c>
      <c r="B1188" s="221" t="s">
        <v>1069</v>
      </c>
      <c r="C1188" s="225"/>
      <c r="D1188" s="226"/>
      <c r="E1188" s="223"/>
    </row>
    <row r="1189" spans="1:5">
      <c r="A1189" s="220">
        <v>22203</v>
      </c>
      <c r="B1189" s="221" t="s">
        <v>1070</v>
      </c>
      <c r="C1189" s="222">
        <f>SUM(C1190:C1194)</f>
        <v>0</v>
      </c>
      <c r="D1189" s="222">
        <f>SUM(D1190:D1194)</f>
        <v>0</v>
      </c>
      <c r="E1189" s="223"/>
    </row>
    <row r="1190" spans="1:5">
      <c r="A1190" s="220">
        <v>2220301</v>
      </c>
      <c r="B1190" s="221" t="s">
        <v>1071</v>
      </c>
      <c r="C1190" s="228"/>
      <c r="D1190" s="228"/>
      <c r="E1190" s="223"/>
    </row>
    <row r="1191" spans="1:5">
      <c r="A1191" s="220">
        <v>2220303</v>
      </c>
      <c r="B1191" s="221" t="s">
        <v>1072</v>
      </c>
      <c r="C1191" s="228"/>
      <c r="D1191" s="228"/>
      <c r="E1191" s="223"/>
    </row>
    <row r="1192" spans="1:5">
      <c r="A1192" s="220">
        <v>2220304</v>
      </c>
      <c r="B1192" s="221" t="s">
        <v>1073</v>
      </c>
      <c r="C1192" s="228"/>
      <c r="D1192" s="228"/>
      <c r="E1192" s="223"/>
    </row>
    <row r="1193" spans="1:5">
      <c r="A1193" s="220">
        <v>2220305</v>
      </c>
      <c r="B1193" s="221" t="s">
        <v>1074</v>
      </c>
      <c r="C1193" s="228"/>
      <c r="D1193" s="228"/>
      <c r="E1193" s="223"/>
    </row>
    <row r="1194" spans="1:5">
      <c r="A1194" s="220">
        <v>2220399</v>
      </c>
      <c r="B1194" s="221" t="s">
        <v>1075</v>
      </c>
      <c r="C1194" s="228"/>
      <c r="D1194" s="228"/>
      <c r="E1194" s="223"/>
    </row>
    <row r="1195" spans="1:5">
      <c r="A1195" s="220">
        <v>22204</v>
      </c>
      <c r="B1195" s="221" t="s">
        <v>1076</v>
      </c>
      <c r="C1195" s="222">
        <f>SUM(C1196:C1200)</f>
        <v>0</v>
      </c>
      <c r="D1195" s="222">
        <f>SUM(D1196:D1200)</f>
        <v>0</v>
      </c>
      <c r="E1195" s="223"/>
    </row>
    <row r="1196" spans="1:5">
      <c r="A1196" s="220">
        <v>2220401</v>
      </c>
      <c r="B1196" s="221" t="s">
        <v>1077</v>
      </c>
      <c r="C1196" s="228"/>
      <c r="D1196" s="228"/>
      <c r="E1196" s="223"/>
    </row>
    <row r="1197" spans="1:5">
      <c r="A1197" s="220">
        <v>2220402</v>
      </c>
      <c r="B1197" s="221" t="s">
        <v>1078</v>
      </c>
      <c r="C1197" s="228"/>
      <c r="D1197" s="228"/>
      <c r="E1197" s="223"/>
    </row>
    <row r="1198" spans="1:5">
      <c r="A1198" s="220">
        <v>2220403</v>
      </c>
      <c r="B1198" s="221" t="s">
        <v>1079</v>
      </c>
      <c r="C1198" s="228"/>
      <c r="D1198" s="228"/>
      <c r="E1198" s="223"/>
    </row>
    <row r="1199" spans="1:5">
      <c r="A1199" s="220">
        <v>2220404</v>
      </c>
      <c r="B1199" s="221" t="s">
        <v>1080</v>
      </c>
      <c r="C1199" s="228"/>
      <c r="D1199" s="228"/>
      <c r="E1199" s="223"/>
    </row>
    <row r="1200" spans="1:5">
      <c r="A1200" s="220">
        <v>2220499</v>
      </c>
      <c r="B1200" s="221" t="s">
        <v>1081</v>
      </c>
      <c r="C1200" s="228"/>
      <c r="D1200" s="228"/>
      <c r="E1200" s="223"/>
    </row>
    <row r="1201" spans="1:5">
      <c r="A1201" s="220">
        <v>22205</v>
      </c>
      <c r="B1201" s="221" t="s">
        <v>1082</v>
      </c>
      <c r="C1201" s="222">
        <f>SUM(C1202:C1213)</f>
        <v>0</v>
      </c>
      <c r="D1201" s="222">
        <f>SUM(D1202:D1213)</f>
        <v>0</v>
      </c>
      <c r="E1201" s="223"/>
    </row>
    <row r="1202" spans="1:5">
      <c r="A1202" s="220">
        <v>2220501</v>
      </c>
      <c r="B1202" s="221" t="s">
        <v>1083</v>
      </c>
      <c r="C1202" s="228"/>
      <c r="D1202" s="228"/>
      <c r="E1202" s="223"/>
    </row>
    <row r="1203" spans="1:5">
      <c r="A1203" s="220">
        <v>2220502</v>
      </c>
      <c r="B1203" s="221" t="s">
        <v>1084</v>
      </c>
      <c r="C1203" s="228"/>
      <c r="D1203" s="228"/>
      <c r="E1203" s="223"/>
    </row>
    <row r="1204" spans="1:5">
      <c r="A1204" s="220">
        <v>2220503</v>
      </c>
      <c r="B1204" s="221" t="s">
        <v>1085</v>
      </c>
      <c r="C1204" s="228"/>
      <c r="D1204" s="228"/>
      <c r="E1204" s="223"/>
    </row>
    <row r="1205" spans="1:5">
      <c r="A1205" s="220">
        <v>2220504</v>
      </c>
      <c r="B1205" s="221" t="s">
        <v>1086</v>
      </c>
      <c r="C1205" s="228"/>
      <c r="D1205" s="228"/>
      <c r="E1205" s="223"/>
    </row>
    <row r="1206" spans="1:5">
      <c r="A1206" s="220">
        <v>2220505</v>
      </c>
      <c r="B1206" s="221" t="s">
        <v>1087</v>
      </c>
      <c r="C1206" s="228"/>
      <c r="D1206" s="228"/>
      <c r="E1206" s="223"/>
    </row>
    <row r="1207" spans="1:5">
      <c r="A1207" s="220">
        <v>2220506</v>
      </c>
      <c r="B1207" s="221" t="s">
        <v>1088</v>
      </c>
      <c r="C1207" s="228"/>
      <c r="D1207" s="228"/>
      <c r="E1207" s="223"/>
    </row>
    <row r="1208" spans="1:5">
      <c r="A1208" s="220">
        <v>2220507</v>
      </c>
      <c r="B1208" s="221" t="s">
        <v>1089</v>
      </c>
      <c r="C1208" s="228"/>
      <c r="D1208" s="228"/>
      <c r="E1208" s="223"/>
    </row>
    <row r="1209" spans="1:5">
      <c r="A1209" s="220">
        <v>2220508</v>
      </c>
      <c r="B1209" s="221" t="s">
        <v>1090</v>
      </c>
      <c r="C1209" s="228"/>
      <c r="D1209" s="228"/>
      <c r="E1209" s="223"/>
    </row>
    <row r="1210" spans="1:5">
      <c r="A1210" s="220">
        <v>2220509</v>
      </c>
      <c r="B1210" s="221" t="s">
        <v>1091</v>
      </c>
      <c r="C1210" s="228"/>
      <c r="D1210" s="228"/>
      <c r="E1210" s="223"/>
    </row>
    <row r="1211" spans="1:5">
      <c r="A1211" s="220">
        <v>2220510</v>
      </c>
      <c r="B1211" s="221" t="s">
        <v>1092</v>
      </c>
      <c r="C1211" s="228"/>
      <c r="D1211" s="228"/>
      <c r="E1211" s="223"/>
    </row>
    <row r="1212" spans="1:5">
      <c r="A1212" s="220">
        <v>2220511</v>
      </c>
      <c r="B1212" s="221" t="s">
        <v>1093</v>
      </c>
      <c r="C1212" s="228"/>
      <c r="D1212" s="228"/>
      <c r="E1212" s="223"/>
    </row>
    <row r="1213" spans="1:5">
      <c r="A1213" s="220">
        <v>2220599</v>
      </c>
      <c r="B1213" s="221" t="s">
        <v>1094</v>
      </c>
      <c r="C1213" s="228"/>
      <c r="D1213" s="228"/>
      <c r="E1213" s="223"/>
    </row>
    <row r="1214" spans="1:5">
      <c r="A1214" s="220">
        <v>224</v>
      </c>
      <c r="B1214" s="221" t="s">
        <v>1095</v>
      </c>
      <c r="C1214" s="222">
        <f>SUM(C1215,C1226,C1233,C1241,C1254,C1258,C1262)</f>
        <v>1902</v>
      </c>
      <c r="D1214" s="222">
        <f>SUM(D1215,D1226,D1233,D1241,D1254,D1258,D1262)</f>
        <v>2912</v>
      </c>
      <c r="E1214" s="223">
        <f>C1214/D1214</f>
        <v>0.653</v>
      </c>
    </row>
    <row r="1215" spans="1:5">
      <c r="A1215" s="220">
        <v>22401</v>
      </c>
      <c r="B1215" s="221" t="s">
        <v>1096</v>
      </c>
      <c r="C1215" s="222">
        <f>SUM(C1216:C1225)</f>
        <v>571</v>
      </c>
      <c r="D1215" s="222">
        <f>SUM(D1216:D1225)</f>
        <v>934</v>
      </c>
      <c r="E1215" s="223">
        <f>C1215/D1215</f>
        <v>0.611</v>
      </c>
    </row>
    <row r="1216" spans="1:5">
      <c r="A1216" s="220">
        <v>2240101</v>
      </c>
      <c r="B1216" s="221" t="s">
        <v>162</v>
      </c>
      <c r="C1216" s="225">
        <v>259</v>
      </c>
      <c r="D1216" s="226">
        <v>304</v>
      </c>
      <c r="E1216" s="223">
        <f>C1216/D1216</f>
        <v>0.852</v>
      </c>
    </row>
    <row r="1217" spans="1:5">
      <c r="A1217" s="220">
        <v>2240102</v>
      </c>
      <c r="B1217" s="221" t="s">
        <v>163</v>
      </c>
      <c r="C1217" s="225">
        <v>18</v>
      </c>
      <c r="D1217" s="226">
        <v>1</v>
      </c>
      <c r="E1217" s="223">
        <f>C1217/D1217</f>
        <v>18</v>
      </c>
    </row>
    <row r="1218" spans="1:5">
      <c r="A1218" s="220">
        <v>2240103</v>
      </c>
      <c r="B1218" s="221" t="s">
        <v>164</v>
      </c>
      <c r="C1218" s="225"/>
      <c r="D1218" s="226">
        <v>0</v>
      </c>
      <c r="E1218" s="223"/>
    </row>
    <row r="1219" spans="1:5">
      <c r="A1219" s="220">
        <v>2240104</v>
      </c>
      <c r="B1219" s="221" t="s">
        <v>1097</v>
      </c>
      <c r="C1219" s="225">
        <v>76</v>
      </c>
      <c r="D1219" s="226">
        <v>81</v>
      </c>
      <c r="E1219" s="223">
        <f>C1219/D1219</f>
        <v>0.938</v>
      </c>
    </row>
    <row r="1220" spans="1:5">
      <c r="A1220" s="220">
        <v>2240105</v>
      </c>
      <c r="B1220" s="221" t="s">
        <v>1098</v>
      </c>
      <c r="C1220" s="225"/>
      <c r="D1220" s="226">
        <v>0</v>
      </c>
      <c r="E1220" s="223"/>
    </row>
    <row r="1221" spans="1:5">
      <c r="A1221" s="220">
        <v>2240106</v>
      </c>
      <c r="B1221" s="221" t="s">
        <v>1099</v>
      </c>
      <c r="C1221" s="225"/>
      <c r="D1221" s="226">
        <v>164</v>
      </c>
      <c r="E1221" s="223">
        <f>C1221/D1221</f>
        <v>0</v>
      </c>
    </row>
    <row r="1222" spans="1:5">
      <c r="A1222" s="220">
        <v>2240108</v>
      </c>
      <c r="B1222" s="221" t="s">
        <v>1100</v>
      </c>
      <c r="C1222" s="225"/>
      <c r="D1222" s="226">
        <v>0</v>
      </c>
      <c r="E1222" s="223"/>
    </row>
    <row r="1223" spans="1:5">
      <c r="A1223" s="220">
        <v>2240109</v>
      </c>
      <c r="B1223" s="221" t="s">
        <v>1101</v>
      </c>
      <c r="C1223" s="225"/>
      <c r="D1223" s="226">
        <v>100</v>
      </c>
      <c r="E1223" s="223">
        <f>C1223/D1223</f>
        <v>0</v>
      </c>
    </row>
    <row r="1224" spans="1:5">
      <c r="A1224" s="220">
        <v>2240150</v>
      </c>
      <c r="B1224" s="221" t="s">
        <v>171</v>
      </c>
      <c r="C1224" s="225">
        <v>208</v>
      </c>
      <c r="D1224" s="226">
        <v>255</v>
      </c>
      <c r="E1224" s="223">
        <f>C1224/D1224</f>
        <v>0.816</v>
      </c>
    </row>
    <row r="1225" spans="1:5">
      <c r="A1225" s="220">
        <v>2240199</v>
      </c>
      <c r="B1225" s="221" t="s">
        <v>1102</v>
      </c>
      <c r="C1225" s="225">
        <v>10</v>
      </c>
      <c r="D1225" s="226">
        <v>29</v>
      </c>
      <c r="E1225" s="223">
        <f>C1225/D1225</f>
        <v>0.345</v>
      </c>
    </row>
    <row r="1226" spans="1:5">
      <c r="A1226" s="220">
        <v>22402</v>
      </c>
      <c r="B1226" s="221" t="s">
        <v>1103</v>
      </c>
      <c r="C1226" s="222">
        <f>SUM(C1227:C1232)</f>
        <v>1206</v>
      </c>
      <c r="D1226" s="222">
        <f>SUM(D1227:D1232)</f>
        <v>1487</v>
      </c>
      <c r="E1226" s="223">
        <f>C1226/D1226</f>
        <v>0.811</v>
      </c>
    </row>
    <row r="1227" spans="1:5">
      <c r="A1227" s="220">
        <v>2240201</v>
      </c>
      <c r="B1227" s="221" t="s">
        <v>162</v>
      </c>
      <c r="C1227" s="229"/>
      <c r="D1227" s="228"/>
      <c r="E1227" s="223"/>
    </row>
    <row r="1228" spans="1:5">
      <c r="A1228" s="220">
        <v>2240202</v>
      </c>
      <c r="B1228" s="221" t="s">
        <v>163</v>
      </c>
      <c r="C1228" s="229"/>
      <c r="D1228" s="228"/>
      <c r="E1228" s="223"/>
    </row>
    <row r="1229" spans="1:5">
      <c r="A1229" s="220">
        <v>2240203</v>
      </c>
      <c r="B1229" s="221" t="s">
        <v>164</v>
      </c>
      <c r="C1229" s="229"/>
      <c r="D1229" s="228"/>
      <c r="E1229" s="223"/>
    </row>
    <row r="1230" spans="1:5">
      <c r="A1230" s="220">
        <v>2240204</v>
      </c>
      <c r="B1230" s="221" t="s">
        <v>1104</v>
      </c>
      <c r="C1230" s="225">
        <v>1206</v>
      </c>
      <c r="D1230" s="226">
        <v>1487</v>
      </c>
      <c r="E1230" s="223">
        <f>C1230/D1230</f>
        <v>0.811</v>
      </c>
    </row>
    <row r="1231" spans="1:5">
      <c r="A1231" s="220">
        <v>2240250</v>
      </c>
      <c r="B1231" s="221" t="s">
        <v>171</v>
      </c>
      <c r="C1231" s="225"/>
      <c r="D1231" s="226"/>
      <c r="E1231" s="223"/>
    </row>
    <row r="1232" spans="1:5">
      <c r="A1232" s="220">
        <v>2240299</v>
      </c>
      <c r="B1232" s="221" t="s">
        <v>1105</v>
      </c>
      <c r="C1232" s="225"/>
      <c r="D1232" s="226"/>
      <c r="E1232" s="223"/>
    </row>
    <row r="1233" spans="1:5">
      <c r="A1233" s="220">
        <v>22404</v>
      </c>
      <c r="B1233" s="221" t="s">
        <v>1106</v>
      </c>
      <c r="C1233" s="222">
        <f>SUM(C1234:C1240)</f>
        <v>0</v>
      </c>
      <c r="D1233" s="222">
        <f>SUM(D1234:D1240)</f>
        <v>0</v>
      </c>
      <c r="E1233" s="223"/>
    </row>
    <row r="1234" spans="1:5">
      <c r="A1234" s="220">
        <v>2240401</v>
      </c>
      <c r="B1234" s="221" t="s">
        <v>162</v>
      </c>
      <c r="C1234" s="228"/>
      <c r="D1234" s="228"/>
      <c r="E1234" s="223"/>
    </row>
    <row r="1235" spans="1:5">
      <c r="A1235" s="220">
        <v>2240402</v>
      </c>
      <c r="B1235" s="221" t="s">
        <v>163</v>
      </c>
      <c r="C1235" s="228"/>
      <c r="D1235" s="228"/>
      <c r="E1235" s="223"/>
    </row>
    <row r="1236" spans="1:5">
      <c r="A1236" s="220">
        <v>2240403</v>
      </c>
      <c r="B1236" s="221" t="s">
        <v>164</v>
      </c>
      <c r="C1236" s="228"/>
      <c r="D1236" s="228"/>
      <c r="E1236" s="223"/>
    </row>
    <row r="1237" spans="1:5">
      <c r="A1237" s="220">
        <v>2240404</v>
      </c>
      <c r="B1237" s="221" t="s">
        <v>1107</v>
      </c>
      <c r="C1237" s="228"/>
      <c r="D1237" s="228"/>
      <c r="E1237" s="223"/>
    </row>
    <row r="1238" spans="1:5">
      <c r="A1238" s="220">
        <v>2240405</v>
      </c>
      <c r="B1238" s="221" t="s">
        <v>1108</v>
      </c>
      <c r="C1238" s="228"/>
      <c r="D1238" s="228"/>
      <c r="E1238" s="223"/>
    </row>
    <row r="1239" spans="1:5">
      <c r="A1239" s="220">
        <v>2240450</v>
      </c>
      <c r="B1239" s="221" t="s">
        <v>171</v>
      </c>
      <c r="C1239" s="228"/>
      <c r="D1239" s="228"/>
      <c r="E1239" s="223"/>
    </row>
    <row r="1240" spans="1:5">
      <c r="A1240" s="220">
        <v>2240499</v>
      </c>
      <c r="B1240" s="221" t="s">
        <v>1109</v>
      </c>
      <c r="C1240" s="228"/>
      <c r="D1240" s="228"/>
      <c r="E1240" s="223"/>
    </row>
    <row r="1241" spans="1:5">
      <c r="A1241" s="220">
        <v>22405</v>
      </c>
      <c r="B1241" s="221" t="s">
        <v>1110</v>
      </c>
      <c r="C1241" s="222">
        <f>SUM(C1242:C1253)</f>
        <v>93</v>
      </c>
      <c r="D1241" s="222">
        <f>SUM(D1242:D1253)</f>
        <v>97</v>
      </c>
      <c r="E1241" s="223">
        <f>C1241/D1241</f>
        <v>0.959</v>
      </c>
    </row>
    <row r="1242" spans="1:5">
      <c r="A1242" s="220">
        <v>2240501</v>
      </c>
      <c r="B1242" s="221" t="s">
        <v>162</v>
      </c>
      <c r="C1242" s="225">
        <v>93</v>
      </c>
      <c r="D1242" s="226">
        <v>97</v>
      </c>
      <c r="E1242" s="223">
        <f>C1242/D1242</f>
        <v>0.959</v>
      </c>
    </row>
    <row r="1243" spans="1:5">
      <c r="A1243" s="220">
        <v>2240502</v>
      </c>
      <c r="B1243" s="221" t="s">
        <v>163</v>
      </c>
      <c r="C1243" s="228"/>
      <c r="D1243" s="228"/>
      <c r="E1243" s="223"/>
    </row>
    <row r="1244" spans="1:5">
      <c r="A1244" s="220">
        <v>2240503</v>
      </c>
      <c r="B1244" s="221" t="s">
        <v>164</v>
      </c>
      <c r="C1244" s="228"/>
      <c r="D1244" s="228"/>
      <c r="E1244" s="223"/>
    </row>
    <row r="1245" spans="1:5">
      <c r="A1245" s="220">
        <v>2240504</v>
      </c>
      <c r="B1245" s="221" t="s">
        <v>1111</v>
      </c>
      <c r="C1245" s="228"/>
      <c r="D1245" s="228"/>
      <c r="E1245" s="223"/>
    </row>
    <row r="1246" spans="1:5">
      <c r="A1246" s="220">
        <v>2240505</v>
      </c>
      <c r="B1246" s="221" t="s">
        <v>1112</v>
      </c>
      <c r="C1246" s="228"/>
      <c r="D1246" s="228"/>
      <c r="E1246" s="223"/>
    </row>
    <row r="1247" spans="1:5">
      <c r="A1247" s="220">
        <v>2240506</v>
      </c>
      <c r="B1247" s="221" t="s">
        <v>1113</v>
      </c>
      <c r="C1247" s="228"/>
      <c r="D1247" s="228"/>
      <c r="E1247" s="223"/>
    </row>
    <row r="1248" spans="1:5">
      <c r="A1248" s="220">
        <v>2240507</v>
      </c>
      <c r="B1248" s="221" t="s">
        <v>1114</v>
      </c>
      <c r="C1248" s="228"/>
      <c r="D1248" s="228"/>
      <c r="E1248" s="223"/>
    </row>
    <row r="1249" spans="1:5">
      <c r="A1249" s="220">
        <v>2240508</v>
      </c>
      <c r="B1249" s="221" t="s">
        <v>1115</v>
      </c>
      <c r="C1249" s="228"/>
      <c r="D1249" s="228"/>
      <c r="E1249" s="223"/>
    </row>
    <row r="1250" spans="1:5">
      <c r="A1250" s="220">
        <v>2240509</v>
      </c>
      <c r="B1250" s="221" t="s">
        <v>1116</v>
      </c>
      <c r="C1250" s="228"/>
      <c r="D1250" s="228"/>
      <c r="E1250" s="223"/>
    </row>
    <row r="1251" spans="1:5">
      <c r="A1251" s="220">
        <v>2240510</v>
      </c>
      <c r="B1251" s="221" t="s">
        <v>1117</v>
      </c>
      <c r="C1251" s="228"/>
      <c r="D1251" s="228"/>
      <c r="E1251" s="223"/>
    </row>
    <row r="1252" spans="1:5">
      <c r="A1252" s="220">
        <v>2240550</v>
      </c>
      <c r="B1252" s="221" t="s">
        <v>1118</v>
      </c>
      <c r="C1252" s="228"/>
      <c r="D1252" s="228"/>
      <c r="E1252" s="223"/>
    </row>
    <row r="1253" spans="1:5">
      <c r="A1253" s="220">
        <v>2240599</v>
      </c>
      <c r="B1253" s="221" t="s">
        <v>1119</v>
      </c>
      <c r="C1253" s="228"/>
      <c r="D1253" s="228"/>
      <c r="E1253" s="223"/>
    </row>
    <row r="1254" spans="1:5">
      <c r="A1254" s="220">
        <v>22406</v>
      </c>
      <c r="B1254" s="221" t="s">
        <v>1120</v>
      </c>
      <c r="C1254" s="222">
        <f>SUM(C1255:C1257)</f>
        <v>32</v>
      </c>
      <c r="D1254" s="222">
        <f>SUM(D1255:D1257)</f>
        <v>394</v>
      </c>
      <c r="E1254" s="223">
        <f>C1254/D1254</f>
        <v>0.081</v>
      </c>
    </row>
    <row r="1255" spans="1:5">
      <c r="A1255" s="220">
        <v>2240601</v>
      </c>
      <c r="B1255" s="221" t="s">
        <v>1121</v>
      </c>
      <c r="C1255" s="228"/>
      <c r="D1255" s="228"/>
      <c r="E1255" s="223"/>
    </row>
    <row r="1256" spans="1:5">
      <c r="A1256" s="220">
        <v>2240602</v>
      </c>
      <c r="B1256" s="221" t="s">
        <v>1122</v>
      </c>
      <c r="C1256" s="228"/>
      <c r="D1256" s="228"/>
      <c r="E1256" s="223"/>
    </row>
    <row r="1257" spans="1:5">
      <c r="A1257" s="220">
        <v>2240699</v>
      </c>
      <c r="B1257" s="221" t="s">
        <v>1123</v>
      </c>
      <c r="C1257" s="225">
        <v>32</v>
      </c>
      <c r="D1257" s="226">
        <v>394</v>
      </c>
      <c r="E1257" s="223">
        <f>C1257/D1257</f>
        <v>0.081</v>
      </c>
    </row>
    <row r="1258" spans="1:5">
      <c r="A1258" s="220">
        <v>22407</v>
      </c>
      <c r="B1258" s="221" t="s">
        <v>1124</v>
      </c>
      <c r="C1258" s="222">
        <f>SUM(C1259:C1261)</f>
        <v>0</v>
      </c>
      <c r="D1258" s="222">
        <f>SUM(D1259:D1261)</f>
        <v>0</v>
      </c>
      <c r="E1258" s="223"/>
    </row>
    <row r="1259" spans="1:5">
      <c r="A1259" s="220">
        <v>2240703</v>
      </c>
      <c r="B1259" s="221" t="s">
        <v>1125</v>
      </c>
      <c r="C1259" s="228"/>
      <c r="D1259" s="228"/>
      <c r="E1259" s="223"/>
    </row>
    <row r="1260" spans="1:5">
      <c r="A1260" s="220">
        <v>2240704</v>
      </c>
      <c r="B1260" s="221" t="s">
        <v>1126</v>
      </c>
      <c r="C1260" s="228"/>
      <c r="D1260" s="228"/>
      <c r="E1260" s="223"/>
    </row>
    <row r="1261" spans="1:5">
      <c r="A1261" s="220">
        <v>2240799</v>
      </c>
      <c r="B1261" s="221" t="s">
        <v>1127</v>
      </c>
      <c r="C1261" s="228"/>
      <c r="D1261" s="228"/>
      <c r="E1261" s="223"/>
    </row>
    <row r="1262" spans="1:5">
      <c r="A1262" s="220">
        <v>22499</v>
      </c>
      <c r="B1262" s="221" t="s">
        <v>1128</v>
      </c>
      <c r="C1262" s="222">
        <f>SUM(C1263)</f>
        <v>0</v>
      </c>
      <c r="D1262" s="222">
        <f>SUM(D1263)</f>
        <v>0</v>
      </c>
      <c r="E1262" s="223"/>
    </row>
    <row r="1263" spans="1:5">
      <c r="A1263" s="220">
        <v>2249999</v>
      </c>
      <c r="B1263" s="221" t="s">
        <v>1129</v>
      </c>
      <c r="C1263" s="229"/>
      <c r="D1263" s="228"/>
      <c r="E1263" s="223"/>
    </row>
    <row r="1264" spans="1:5">
      <c r="A1264" s="220">
        <v>227</v>
      </c>
      <c r="B1264" s="221" t="s">
        <v>1130</v>
      </c>
      <c r="C1264" s="228"/>
      <c r="D1264" s="228"/>
      <c r="E1264" s="223"/>
    </row>
    <row r="1265" spans="1:5">
      <c r="A1265" s="220">
        <v>229</v>
      </c>
      <c r="B1265" s="221" t="s">
        <v>1131</v>
      </c>
      <c r="C1265" s="222">
        <f>SUM(C1266,C1267)</f>
        <v>0</v>
      </c>
      <c r="D1265" s="222">
        <f>SUM(D1266,D1267)</f>
        <v>0</v>
      </c>
      <c r="E1265" s="223"/>
    </row>
    <row r="1266" spans="1:5">
      <c r="A1266" s="220">
        <v>22902</v>
      </c>
      <c r="B1266" s="221" t="s">
        <v>1132</v>
      </c>
      <c r="C1266" s="228"/>
      <c r="D1266" s="228"/>
      <c r="E1266" s="223"/>
    </row>
    <row r="1267" spans="1:5">
      <c r="A1267" s="220">
        <v>22999</v>
      </c>
      <c r="B1267" s="221" t="s">
        <v>995</v>
      </c>
      <c r="C1267" s="228"/>
      <c r="D1267" s="228"/>
      <c r="E1267" s="223"/>
    </row>
    <row r="1268" spans="1:5">
      <c r="A1268" s="220">
        <v>232</v>
      </c>
      <c r="B1268" s="221" t="s">
        <v>1133</v>
      </c>
      <c r="C1268" s="222">
        <f>SUM(C1269)</f>
        <v>30423</v>
      </c>
      <c r="D1268" s="222">
        <f>SUM(D1269)</f>
        <v>7602</v>
      </c>
      <c r="E1268" s="223">
        <f>C1268/D1268</f>
        <v>4.002</v>
      </c>
    </row>
    <row r="1269" spans="1:5">
      <c r="A1269" s="220">
        <v>23203</v>
      </c>
      <c r="B1269" s="221" t="s">
        <v>1134</v>
      </c>
      <c r="C1269" s="222">
        <f>SUM(C1270:C1273)</f>
        <v>30423</v>
      </c>
      <c r="D1269" s="222">
        <f>SUM(D1270:D1273)</f>
        <v>7602</v>
      </c>
      <c r="E1269" s="223">
        <f>C1269/D1269</f>
        <v>4.002</v>
      </c>
    </row>
    <row r="1270" spans="1:5">
      <c r="A1270" s="220">
        <v>2320301</v>
      </c>
      <c r="B1270" s="221" t="s">
        <v>1135</v>
      </c>
      <c r="C1270" s="225">
        <v>30423</v>
      </c>
      <c r="D1270" s="226">
        <v>7595</v>
      </c>
      <c r="E1270" s="223">
        <f>C1270/D1270</f>
        <v>4.006</v>
      </c>
    </row>
    <row r="1271" spans="1:5">
      <c r="A1271" s="220">
        <v>2320302</v>
      </c>
      <c r="B1271" s="221" t="s">
        <v>1136</v>
      </c>
      <c r="C1271" s="225"/>
      <c r="D1271" s="226">
        <v>0</v>
      </c>
      <c r="E1271" s="223"/>
    </row>
    <row r="1272" spans="1:5">
      <c r="A1272" s="220">
        <v>2320303</v>
      </c>
      <c r="B1272" s="221" t="s">
        <v>1137</v>
      </c>
      <c r="C1272" s="225"/>
      <c r="D1272" s="226">
        <v>7</v>
      </c>
      <c r="E1272" s="223">
        <f>C1272/D1272</f>
        <v>0</v>
      </c>
    </row>
    <row r="1273" spans="1:5">
      <c r="A1273" s="220">
        <v>2320399</v>
      </c>
      <c r="B1273" s="221" t="s">
        <v>1138</v>
      </c>
      <c r="C1273" s="225"/>
      <c r="D1273" s="226"/>
      <c r="E1273" s="223"/>
    </row>
    <row r="1274" spans="1:5">
      <c r="A1274" s="220">
        <v>233</v>
      </c>
      <c r="B1274" s="221" t="s">
        <v>1139</v>
      </c>
      <c r="C1274" s="222">
        <f>SUM(C1275)</f>
        <v>50</v>
      </c>
      <c r="D1274" s="222">
        <f>SUM(D1275)</f>
        <v>39</v>
      </c>
      <c r="E1274" s="223">
        <f>C1274/D1274</f>
        <v>1.282</v>
      </c>
    </row>
    <row r="1275" spans="1:5">
      <c r="A1275" s="220">
        <v>23303</v>
      </c>
      <c r="B1275" s="221" t="s">
        <v>1140</v>
      </c>
      <c r="C1275" s="225">
        <v>50</v>
      </c>
      <c r="D1275" s="226">
        <v>39</v>
      </c>
      <c r="E1275" s="223">
        <f>C1275/D1275</f>
        <v>1.282</v>
      </c>
    </row>
    <row r="1276" spans="1:5">
      <c r="A1276" s="230"/>
      <c r="B1276" s="221"/>
      <c r="C1276" s="228"/>
      <c r="D1276" s="228"/>
      <c r="E1276" s="234"/>
    </row>
    <row r="1277" spans="1:5">
      <c r="A1277" s="230"/>
      <c r="B1277" s="221"/>
      <c r="C1277" s="228"/>
      <c r="D1277" s="228"/>
      <c r="E1277" s="234"/>
    </row>
    <row r="1278" spans="1:5">
      <c r="A1278" s="230"/>
      <c r="B1278" s="235" t="s">
        <v>1141</v>
      </c>
      <c r="C1278" s="222">
        <f>SUM(C6,C235,C245,C264,C354,C406,C462,C519,C647,C720,C793,C815,C922,C980,C1044,C1064,C1094,C1104,C1149,C1170,C1214,C1264,C1265,C1268,C1274)</f>
        <v>311433</v>
      </c>
      <c r="D1278" s="222">
        <f>SUM(D6,D235,D245,D264,D354,D406,D462,D519,D647,D720,D793,D815,D922,D980,D1044,D1064,D1094,D1104,D1149,D1170,D1214,D1264,D1265,D1268,D1274)</f>
        <v>377643</v>
      </c>
      <c r="E1278" s="234"/>
    </row>
    <row r="1279" spans="1:5">
      <c r="A1279" s="230"/>
      <c r="B1279" s="236" t="s">
        <v>136</v>
      </c>
      <c r="C1279" s="24">
        <v>33812</v>
      </c>
      <c r="D1279" s="237"/>
      <c r="E1279" s="238"/>
    </row>
    <row r="1280" spans="1:5">
      <c r="A1280" s="230"/>
      <c r="B1280" s="236" t="s">
        <v>137</v>
      </c>
      <c r="C1280" s="24"/>
      <c r="D1280" s="237"/>
      <c r="E1280" s="238"/>
    </row>
    <row r="1281" spans="1:5">
      <c r="A1281" s="230"/>
      <c r="B1281" s="239" t="s">
        <v>138</v>
      </c>
      <c r="C1281" s="240"/>
      <c r="D1281" s="237"/>
      <c r="E1281" s="238"/>
    </row>
    <row r="1282" spans="1:5">
      <c r="A1282" s="230"/>
      <c r="B1282" s="239" t="s">
        <v>1142</v>
      </c>
      <c r="C1282" s="240"/>
      <c r="D1282" s="237"/>
      <c r="E1282" s="238"/>
    </row>
    <row r="1283" spans="1:5">
      <c r="A1283" s="230"/>
      <c r="B1283" s="241" t="s">
        <v>1143</v>
      </c>
      <c r="C1283" s="24"/>
      <c r="D1283" s="242"/>
      <c r="E1283" s="238"/>
    </row>
    <row r="1284" spans="1:5">
      <c r="A1284" s="230"/>
      <c r="B1284" s="241" t="s">
        <v>1144</v>
      </c>
      <c r="C1284" s="24"/>
      <c r="D1284" s="237"/>
      <c r="E1284" s="238"/>
    </row>
    <row r="1285" spans="1:5">
      <c r="A1285" s="230"/>
      <c r="B1285" s="239" t="s">
        <v>1145</v>
      </c>
      <c r="C1285" s="24">
        <v>108177</v>
      </c>
      <c r="D1285" s="237"/>
      <c r="E1285" s="238"/>
    </row>
    <row r="1286" spans="1:5">
      <c r="A1286" s="230"/>
      <c r="B1286" s="243" t="s">
        <v>143</v>
      </c>
      <c r="C1286" s="24"/>
      <c r="D1286" s="237"/>
      <c r="E1286" s="238"/>
    </row>
    <row r="1287" spans="1:5">
      <c r="A1287" s="230"/>
      <c r="B1287" s="241" t="s">
        <v>144</v>
      </c>
      <c r="C1287" s="24"/>
      <c r="D1287" s="237"/>
      <c r="E1287" s="238"/>
    </row>
    <row r="1288" spans="1:5">
      <c r="A1288" s="230"/>
      <c r="B1288" s="239" t="s">
        <v>145</v>
      </c>
      <c r="C1288" s="24"/>
      <c r="D1288" s="237"/>
      <c r="E1288" s="238"/>
    </row>
    <row r="1289" spans="1:5">
      <c r="A1289" s="230"/>
      <c r="B1289" s="241" t="s">
        <v>146</v>
      </c>
      <c r="C1289" s="24"/>
      <c r="D1289" s="237"/>
      <c r="E1289" s="238"/>
    </row>
    <row r="1290" spans="1:5">
      <c r="A1290" s="230"/>
      <c r="B1290" s="241" t="s">
        <v>147</v>
      </c>
      <c r="C1290" s="24"/>
      <c r="D1290" s="237"/>
      <c r="E1290" s="238"/>
    </row>
    <row r="1291" spans="1:5">
      <c r="A1291" s="230"/>
      <c r="B1291" s="241" t="s">
        <v>148</v>
      </c>
      <c r="C1291" s="24"/>
      <c r="D1291" s="237"/>
      <c r="E1291" s="238"/>
    </row>
    <row r="1292" spans="1:5">
      <c r="A1292" s="230"/>
      <c r="B1292" s="241" t="s">
        <v>149</v>
      </c>
      <c r="C1292" s="24"/>
      <c r="D1292" s="237"/>
      <c r="E1292" s="238"/>
    </row>
    <row r="1293" spans="1:5">
      <c r="A1293" s="230"/>
      <c r="B1293" s="244" t="s">
        <v>150</v>
      </c>
      <c r="C1293" s="24">
        <v>22443</v>
      </c>
      <c r="D1293" s="237"/>
      <c r="E1293" s="238"/>
    </row>
    <row r="1294" spans="1:5">
      <c r="A1294" s="230"/>
      <c r="B1294" s="245" t="s">
        <v>1141</v>
      </c>
      <c r="C1294" s="246">
        <f>C1278+C1279+C1285+C1293</f>
        <v>475865</v>
      </c>
      <c r="D1294" s="246">
        <f>D1278+D1279+D1285+D1293</f>
        <v>377643</v>
      </c>
      <c r="E1294" s="238">
        <f>C1294/D1294</f>
        <v>1.2601</v>
      </c>
    </row>
    <row r="1295" ht="103" customHeight="1" spans="1:5">
      <c r="A1295" s="230"/>
      <c r="B1295" s="247" t="s">
        <v>1146</v>
      </c>
      <c r="C1295" s="248"/>
      <c r="D1295" s="249"/>
      <c r="E1295" s="248"/>
    </row>
  </sheetData>
  <autoFilter ref="A6:E1275">
    <extLst/>
  </autoFilter>
  <mergeCells count="6">
    <mergeCell ref="A2:D2"/>
    <mergeCell ref="A4:B4"/>
    <mergeCell ref="B1295:E1295"/>
    <mergeCell ref="C4:C5"/>
    <mergeCell ref="D4:D5"/>
    <mergeCell ref="E4:E5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13" sqref="E13"/>
    </sheetView>
  </sheetViews>
  <sheetFormatPr defaultColWidth="9" defaultRowHeight="11.25" outlineLevelCol="6"/>
  <cols>
    <col min="1" max="1" width="37.625" style="194" customWidth="1"/>
    <col min="2" max="2" width="11.125" style="194" customWidth="1"/>
    <col min="3" max="3" width="14.875" style="194" customWidth="1"/>
    <col min="4" max="4" width="15.5" style="195" customWidth="1"/>
    <col min="5" max="239" width="9" style="194"/>
    <col min="240" max="240" width="20.125" style="194" customWidth="1"/>
    <col min="241" max="241" width="9.625" style="194" customWidth="1"/>
    <col min="242" max="242" width="8.625" style="194" customWidth="1"/>
    <col min="243" max="243" width="8.875" style="194" customWidth="1"/>
    <col min="244" max="246" width="7.625" style="194" customWidth="1"/>
    <col min="247" max="247" width="8.125" style="194" customWidth="1"/>
    <col min="248" max="248" width="7.625" style="194" customWidth="1"/>
    <col min="249" max="249" width="9" style="194" customWidth="1"/>
    <col min="250" max="495" width="9" style="194"/>
    <col min="496" max="496" width="20.125" style="194" customWidth="1"/>
    <col min="497" max="497" width="9.625" style="194" customWidth="1"/>
    <col min="498" max="498" width="8.625" style="194" customWidth="1"/>
    <col min="499" max="499" width="8.875" style="194" customWidth="1"/>
    <col min="500" max="502" width="7.625" style="194" customWidth="1"/>
    <col min="503" max="503" width="8.125" style="194" customWidth="1"/>
    <col min="504" max="504" width="7.625" style="194" customWidth="1"/>
    <col min="505" max="505" width="9" style="194" customWidth="1"/>
    <col min="506" max="751" width="9" style="194"/>
    <col min="752" max="752" width="20.125" style="194" customWidth="1"/>
    <col min="753" max="753" width="9.625" style="194" customWidth="1"/>
    <col min="754" max="754" width="8.625" style="194" customWidth="1"/>
    <col min="755" max="755" width="8.875" style="194" customWidth="1"/>
    <col min="756" max="758" width="7.625" style="194" customWidth="1"/>
    <col min="759" max="759" width="8.125" style="194" customWidth="1"/>
    <col min="760" max="760" width="7.625" style="194" customWidth="1"/>
    <col min="761" max="761" width="9" style="194" customWidth="1"/>
    <col min="762" max="1007" width="9" style="194"/>
    <col min="1008" max="1008" width="20.125" style="194" customWidth="1"/>
    <col min="1009" max="1009" width="9.625" style="194" customWidth="1"/>
    <col min="1010" max="1010" width="8.625" style="194" customWidth="1"/>
    <col min="1011" max="1011" width="8.875" style="194" customWidth="1"/>
    <col min="1012" max="1014" width="7.625" style="194" customWidth="1"/>
    <col min="1015" max="1015" width="8.125" style="194" customWidth="1"/>
    <col min="1016" max="1016" width="7.625" style="194" customWidth="1"/>
    <col min="1017" max="1017" width="9" style="194" customWidth="1"/>
    <col min="1018" max="1263" width="9" style="194"/>
    <col min="1264" max="1264" width="20.125" style="194" customWidth="1"/>
    <col min="1265" max="1265" width="9.625" style="194" customWidth="1"/>
    <col min="1266" max="1266" width="8.625" style="194" customWidth="1"/>
    <col min="1267" max="1267" width="8.875" style="194" customWidth="1"/>
    <col min="1268" max="1270" width="7.625" style="194" customWidth="1"/>
    <col min="1271" max="1271" width="8.125" style="194" customWidth="1"/>
    <col min="1272" max="1272" width="7.625" style="194" customWidth="1"/>
    <col min="1273" max="1273" width="9" style="194" customWidth="1"/>
    <col min="1274" max="1519" width="9" style="194"/>
    <col min="1520" max="1520" width="20.125" style="194" customWidth="1"/>
    <col min="1521" max="1521" width="9.625" style="194" customWidth="1"/>
    <col min="1522" max="1522" width="8.625" style="194" customWidth="1"/>
    <col min="1523" max="1523" width="8.875" style="194" customWidth="1"/>
    <col min="1524" max="1526" width="7.625" style="194" customWidth="1"/>
    <col min="1527" max="1527" width="8.125" style="194" customWidth="1"/>
    <col min="1528" max="1528" width="7.625" style="194" customWidth="1"/>
    <col min="1529" max="1529" width="9" style="194" customWidth="1"/>
    <col min="1530" max="1775" width="9" style="194"/>
    <col min="1776" max="1776" width="20.125" style="194" customWidth="1"/>
    <col min="1777" max="1777" width="9.625" style="194" customWidth="1"/>
    <col min="1778" max="1778" width="8.625" style="194" customWidth="1"/>
    <col min="1779" max="1779" width="8.875" style="194" customWidth="1"/>
    <col min="1780" max="1782" width="7.625" style="194" customWidth="1"/>
    <col min="1783" max="1783" width="8.125" style="194" customWidth="1"/>
    <col min="1784" max="1784" width="7.625" style="194" customWidth="1"/>
    <col min="1785" max="1785" width="9" style="194" customWidth="1"/>
    <col min="1786" max="2031" width="9" style="194"/>
    <col min="2032" max="2032" width="20.125" style="194" customWidth="1"/>
    <col min="2033" max="2033" width="9.625" style="194" customWidth="1"/>
    <col min="2034" max="2034" width="8.625" style="194" customWidth="1"/>
    <col min="2035" max="2035" width="8.875" style="194" customWidth="1"/>
    <col min="2036" max="2038" width="7.625" style="194" customWidth="1"/>
    <col min="2039" max="2039" width="8.125" style="194" customWidth="1"/>
    <col min="2040" max="2040" width="7.625" style="194" customWidth="1"/>
    <col min="2041" max="2041" width="9" style="194" customWidth="1"/>
    <col min="2042" max="2287" width="9" style="194"/>
    <col min="2288" max="2288" width="20.125" style="194" customWidth="1"/>
    <col min="2289" max="2289" width="9.625" style="194" customWidth="1"/>
    <col min="2290" max="2290" width="8.625" style="194" customWidth="1"/>
    <col min="2291" max="2291" width="8.875" style="194" customWidth="1"/>
    <col min="2292" max="2294" width="7.625" style="194" customWidth="1"/>
    <col min="2295" max="2295" width="8.125" style="194" customWidth="1"/>
    <col min="2296" max="2296" width="7.625" style="194" customWidth="1"/>
    <col min="2297" max="2297" width="9" style="194" customWidth="1"/>
    <col min="2298" max="2543" width="9" style="194"/>
    <col min="2544" max="2544" width="20.125" style="194" customWidth="1"/>
    <col min="2545" max="2545" width="9.625" style="194" customWidth="1"/>
    <col min="2546" max="2546" width="8.625" style="194" customWidth="1"/>
    <col min="2547" max="2547" width="8.875" style="194" customWidth="1"/>
    <col min="2548" max="2550" width="7.625" style="194" customWidth="1"/>
    <col min="2551" max="2551" width="8.125" style="194" customWidth="1"/>
    <col min="2552" max="2552" width="7.625" style="194" customWidth="1"/>
    <col min="2553" max="2553" width="9" style="194" customWidth="1"/>
    <col min="2554" max="2799" width="9" style="194"/>
    <col min="2800" max="2800" width="20.125" style="194" customWidth="1"/>
    <col min="2801" max="2801" width="9.625" style="194" customWidth="1"/>
    <col min="2802" max="2802" width="8.625" style="194" customWidth="1"/>
    <col min="2803" max="2803" width="8.875" style="194" customWidth="1"/>
    <col min="2804" max="2806" width="7.625" style="194" customWidth="1"/>
    <col min="2807" max="2807" width="8.125" style="194" customWidth="1"/>
    <col min="2808" max="2808" width="7.625" style="194" customWidth="1"/>
    <col min="2809" max="2809" width="9" style="194" customWidth="1"/>
    <col min="2810" max="3055" width="9" style="194"/>
    <col min="3056" max="3056" width="20.125" style="194" customWidth="1"/>
    <col min="3057" max="3057" width="9.625" style="194" customWidth="1"/>
    <col min="3058" max="3058" width="8.625" style="194" customWidth="1"/>
    <col min="3059" max="3059" width="8.875" style="194" customWidth="1"/>
    <col min="3060" max="3062" width="7.625" style="194" customWidth="1"/>
    <col min="3063" max="3063" width="8.125" style="194" customWidth="1"/>
    <col min="3064" max="3064" width="7.625" style="194" customWidth="1"/>
    <col min="3065" max="3065" width="9" style="194" customWidth="1"/>
    <col min="3066" max="3311" width="9" style="194"/>
    <col min="3312" max="3312" width="20.125" style="194" customWidth="1"/>
    <col min="3313" max="3313" width="9.625" style="194" customWidth="1"/>
    <col min="3314" max="3314" width="8.625" style="194" customWidth="1"/>
    <col min="3315" max="3315" width="8.875" style="194" customWidth="1"/>
    <col min="3316" max="3318" width="7.625" style="194" customWidth="1"/>
    <col min="3319" max="3319" width="8.125" style="194" customWidth="1"/>
    <col min="3320" max="3320" width="7.625" style="194" customWidth="1"/>
    <col min="3321" max="3321" width="9" style="194" customWidth="1"/>
    <col min="3322" max="3567" width="9" style="194"/>
    <col min="3568" max="3568" width="20.125" style="194" customWidth="1"/>
    <col min="3569" max="3569" width="9.625" style="194" customWidth="1"/>
    <col min="3570" max="3570" width="8.625" style="194" customWidth="1"/>
    <col min="3571" max="3571" width="8.875" style="194" customWidth="1"/>
    <col min="3572" max="3574" width="7.625" style="194" customWidth="1"/>
    <col min="3575" max="3575" width="8.125" style="194" customWidth="1"/>
    <col min="3576" max="3576" width="7.625" style="194" customWidth="1"/>
    <col min="3577" max="3577" width="9" style="194" customWidth="1"/>
    <col min="3578" max="3823" width="9" style="194"/>
    <col min="3824" max="3824" width="20.125" style="194" customWidth="1"/>
    <col min="3825" max="3825" width="9.625" style="194" customWidth="1"/>
    <col min="3826" max="3826" width="8.625" style="194" customWidth="1"/>
    <col min="3827" max="3827" width="8.875" style="194" customWidth="1"/>
    <col min="3828" max="3830" width="7.625" style="194" customWidth="1"/>
    <col min="3831" max="3831" width="8.125" style="194" customWidth="1"/>
    <col min="3832" max="3832" width="7.625" style="194" customWidth="1"/>
    <col min="3833" max="3833" width="9" style="194" customWidth="1"/>
    <col min="3834" max="4079" width="9" style="194"/>
    <col min="4080" max="4080" width="20.125" style="194" customWidth="1"/>
    <col min="4081" max="4081" width="9.625" style="194" customWidth="1"/>
    <col min="4082" max="4082" width="8.625" style="194" customWidth="1"/>
    <col min="4083" max="4083" width="8.875" style="194" customWidth="1"/>
    <col min="4084" max="4086" width="7.625" style="194" customWidth="1"/>
    <col min="4087" max="4087" width="8.125" style="194" customWidth="1"/>
    <col min="4088" max="4088" width="7.625" style="194" customWidth="1"/>
    <col min="4089" max="4089" width="9" style="194" customWidth="1"/>
    <col min="4090" max="4335" width="9" style="194"/>
    <col min="4336" max="4336" width="20.125" style="194" customWidth="1"/>
    <col min="4337" max="4337" width="9.625" style="194" customWidth="1"/>
    <col min="4338" max="4338" width="8.625" style="194" customWidth="1"/>
    <col min="4339" max="4339" width="8.875" style="194" customWidth="1"/>
    <col min="4340" max="4342" width="7.625" style="194" customWidth="1"/>
    <col min="4343" max="4343" width="8.125" style="194" customWidth="1"/>
    <col min="4344" max="4344" width="7.625" style="194" customWidth="1"/>
    <col min="4345" max="4345" width="9" style="194" customWidth="1"/>
    <col min="4346" max="4591" width="9" style="194"/>
    <col min="4592" max="4592" width="20.125" style="194" customWidth="1"/>
    <col min="4593" max="4593" width="9.625" style="194" customWidth="1"/>
    <col min="4594" max="4594" width="8.625" style="194" customWidth="1"/>
    <col min="4595" max="4595" width="8.875" style="194" customWidth="1"/>
    <col min="4596" max="4598" width="7.625" style="194" customWidth="1"/>
    <col min="4599" max="4599" width="8.125" style="194" customWidth="1"/>
    <col min="4600" max="4600" width="7.625" style="194" customWidth="1"/>
    <col min="4601" max="4601" width="9" style="194" customWidth="1"/>
    <col min="4602" max="4847" width="9" style="194"/>
    <col min="4848" max="4848" width="20.125" style="194" customWidth="1"/>
    <col min="4849" max="4849" width="9.625" style="194" customWidth="1"/>
    <col min="4850" max="4850" width="8.625" style="194" customWidth="1"/>
    <col min="4851" max="4851" width="8.875" style="194" customWidth="1"/>
    <col min="4852" max="4854" width="7.625" style="194" customWidth="1"/>
    <col min="4855" max="4855" width="8.125" style="194" customWidth="1"/>
    <col min="4856" max="4856" width="7.625" style="194" customWidth="1"/>
    <col min="4857" max="4857" width="9" style="194" customWidth="1"/>
    <col min="4858" max="5103" width="9" style="194"/>
    <col min="5104" max="5104" width="20.125" style="194" customWidth="1"/>
    <col min="5105" max="5105" width="9.625" style="194" customWidth="1"/>
    <col min="5106" max="5106" width="8.625" style="194" customWidth="1"/>
    <col min="5107" max="5107" width="8.875" style="194" customWidth="1"/>
    <col min="5108" max="5110" width="7.625" style="194" customWidth="1"/>
    <col min="5111" max="5111" width="8.125" style="194" customWidth="1"/>
    <col min="5112" max="5112" width="7.625" style="194" customWidth="1"/>
    <col min="5113" max="5113" width="9" style="194" customWidth="1"/>
    <col min="5114" max="5359" width="9" style="194"/>
    <col min="5360" max="5360" width="20.125" style="194" customWidth="1"/>
    <col min="5361" max="5361" width="9.625" style="194" customWidth="1"/>
    <col min="5362" max="5362" width="8.625" style="194" customWidth="1"/>
    <col min="5363" max="5363" width="8.875" style="194" customWidth="1"/>
    <col min="5364" max="5366" width="7.625" style="194" customWidth="1"/>
    <col min="5367" max="5367" width="8.125" style="194" customWidth="1"/>
    <col min="5368" max="5368" width="7.625" style="194" customWidth="1"/>
    <col min="5369" max="5369" width="9" style="194" customWidth="1"/>
    <col min="5370" max="5615" width="9" style="194"/>
    <col min="5616" max="5616" width="20.125" style="194" customWidth="1"/>
    <col min="5617" max="5617" width="9.625" style="194" customWidth="1"/>
    <col min="5618" max="5618" width="8.625" style="194" customWidth="1"/>
    <col min="5619" max="5619" width="8.875" style="194" customWidth="1"/>
    <col min="5620" max="5622" width="7.625" style="194" customWidth="1"/>
    <col min="5623" max="5623" width="8.125" style="194" customWidth="1"/>
    <col min="5624" max="5624" width="7.625" style="194" customWidth="1"/>
    <col min="5625" max="5625" width="9" style="194" customWidth="1"/>
    <col min="5626" max="5871" width="9" style="194"/>
    <col min="5872" max="5872" width="20.125" style="194" customWidth="1"/>
    <col min="5873" max="5873" width="9.625" style="194" customWidth="1"/>
    <col min="5874" max="5874" width="8.625" style="194" customWidth="1"/>
    <col min="5875" max="5875" width="8.875" style="194" customWidth="1"/>
    <col min="5876" max="5878" width="7.625" style="194" customWidth="1"/>
    <col min="5879" max="5879" width="8.125" style="194" customWidth="1"/>
    <col min="5880" max="5880" width="7.625" style="194" customWidth="1"/>
    <col min="5881" max="5881" width="9" style="194" customWidth="1"/>
    <col min="5882" max="6127" width="9" style="194"/>
    <col min="6128" max="6128" width="20.125" style="194" customWidth="1"/>
    <col min="6129" max="6129" width="9.625" style="194" customWidth="1"/>
    <col min="6130" max="6130" width="8.625" style="194" customWidth="1"/>
    <col min="6131" max="6131" width="8.875" style="194" customWidth="1"/>
    <col min="6132" max="6134" width="7.625" style="194" customWidth="1"/>
    <col min="6135" max="6135" width="8.125" style="194" customWidth="1"/>
    <col min="6136" max="6136" width="7.625" style="194" customWidth="1"/>
    <col min="6137" max="6137" width="9" style="194" customWidth="1"/>
    <col min="6138" max="6383" width="9" style="194"/>
    <col min="6384" max="6384" width="20.125" style="194" customWidth="1"/>
    <col min="6385" max="6385" width="9.625" style="194" customWidth="1"/>
    <col min="6386" max="6386" width="8.625" style="194" customWidth="1"/>
    <col min="6387" max="6387" width="8.875" style="194" customWidth="1"/>
    <col min="6388" max="6390" width="7.625" style="194" customWidth="1"/>
    <col min="6391" max="6391" width="8.125" style="194" customWidth="1"/>
    <col min="6392" max="6392" width="7.625" style="194" customWidth="1"/>
    <col min="6393" max="6393" width="9" style="194" customWidth="1"/>
    <col min="6394" max="6639" width="9" style="194"/>
    <col min="6640" max="6640" width="20.125" style="194" customWidth="1"/>
    <col min="6641" max="6641" width="9.625" style="194" customWidth="1"/>
    <col min="6642" max="6642" width="8.625" style="194" customWidth="1"/>
    <col min="6643" max="6643" width="8.875" style="194" customWidth="1"/>
    <col min="6644" max="6646" width="7.625" style="194" customWidth="1"/>
    <col min="6647" max="6647" width="8.125" style="194" customWidth="1"/>
    <col min="6648" max="6648" width="7.625" style="194" customWidth="1"/>
    <col min="6649" max="6649" width="9" style="194" customWidth="1"/>
    <col min="6650" max="6895" width="9" style="194"/>
    <col min="6896" max="6896" width="20.125" style="194" customWidth="1"/>
    <col min="6897" max="6897" width="9.625" style="194" customWidth="1"/>
    <col min="6898" max="6898" width="8.625" style="194" customWidth="1"/>
    <col min="6899" max="6899" width="8.875" style="194" customWidth="1"/>
    <col min="6900" max="6902" width="7.625" style="194" customWidth="1"/>
    <col min="6903" max="6903" width="8.125" style="194" customWidth="1"/>
    <col min="6904" max="6904" width="7.625" style="194" customWidth="1"/>
    <col min="6905" max="6905" width="9" style="194" customWidth="1"/>
    <col min="6906" max="7151" width="9" style="194"/>
    <col min="7152" max="7152" width="20.125" style="194" customWidth="1"/>
    <col min="7153" max="7153" width="9.625" style="194" customWidth="1"/>
    <col min="7154" max="7154" width="8.625" style="194" customWidth="1"/>
    <col min="7155" max="7155" width="8.875" style="194" customWidth="1"/>
    <col min="7156" max="7158" width="7.625" style="194" customWidth="1"/>
    <col min="7159" max="7159" width="8.125" style="194" customWidth="1"/>
    <col min="7160" max="7160" width="7.625" style="194" customWidth="1"/>
    <col min="7161" max="7161" width="9" style="194" customWidth="1"/>
    <col min="7162" max="7407" width="9" style="194"/>
    <col min="7408" max="7408" width="20.125" style="194" customWidth="1"/>
    <col min="7409" max="7409" width="9.625" style="194" customWidth="1"/>
    <col min="7410" max="7410" width="8.625" style="194" customWidth="1"/>
    <col min="7411" max="7411" width="8.875" style="194" customWidth="1"/>
    <col min="7412" max="7414" width="7.625" style="194" customWidth="1"/>
    <col min="7415" max="7415" width="8.125" style="194" customWidth="1"/>
    <col min="7416" max="7416" width="7.625" style="194" customWidth="1"/>
    <col min="7417" max="7417" width="9" style="194" customWidth="1"/>
    <col min="7418" max="7663" width="9" style="194"/>
    <col min="7664" max="7664" width="20.125" style="194" customWidth="1"/>
    <col min="7665" max="7665" width="9.625" style="194" customWidth="1"/>
    <col min="7666" max="7666" width="8.625" style="194" customWidth="1"/>
    <col min="7667" max="7667" width="8.875" style="194" customWidth="1"/>
    <col min="7668" max="7670" width="7.625" style="194" customWidth="1"/>
    <col min="7671" max="7671" width="8.125" style="194" customWidth="1"/>
    <col min="7672" max="7672" width="7.625" style="194" customWidth="1"/>
    <col min="7673" max="7673" width="9" style="194" customWidth="1"/>
    <col min="7674" max="7919" width="9" style="194"/>
    <col min="7920" max="7920" width="20.125" style="194" customWidth="1"/>
    <col min="7921" max="7921" width="9.625" style="194" customWidth="1"/>
    <col min="7922" max="7922" width="8.625" style="194" customWidth="1"/>
    <col min="7923" max="7923" width="8.875" style="194" customWidth="1"/>
    <col min="7924" max="7926" width="7.625" style="194" customWidth="1"/>
    <col min="7927" max="7927" width="8.125" style="194" customWidth="1"/>
    <col min="7928" max="7928" width="7.625" style="194" customWidth="1"/>
    <col min="7929" max="7929" width="9" style="194" customWidth="1"/>
    <col min="7930" max="8175" width="9" style="194"/>
    <col min="8176" max="8176" width="20.125" style="194" customWidth="1"/>
    <col min="8177" max="8177" width="9.625" style="194" customWidth="1"/>
    <col min="8178" max="8178" width="8.625" style="194" customWidth="1"/>
    <col min="8179" max="8179" width="8.875" style="194" customWidth="1"/>
    <col min="8180" max="8182" width="7.625" style="194" customWidth="1"/>
    <col min="8183" max="8183" width="8.125" style="194" customWidth="1"/>
    <col min="8184" max="8184" width="7.625" style="194" customWidth="1"/>
    <col min="8185" max="8185" width="9" style="194" customWidth="1"/>
    <col min="8186" max="8431" width="9" style="194"/>
    <col min="8432" max="8432" width="20.125" style="194" customWidth="1"/>
    <col min="8433" max="8433" width="9.625" style="194" customWidth="1"/>
    <col min="8434" max="8434" width="8.625" style="194" customWidth="1"/>
    <col min="8435" max="8435" width="8.875" style="194" customWidth="1"/>
    <col min="8436" max="8438" width="7.625" style="194" customWidth="1"/>
    <col min="8439" max="8439" width="8.125" style="194" customWidth="1"/>
    <col min="8440" max="8440" width="7.625" style="194" customWidth="1"/>
    <col min="8441" max="8441" width="9" style="194" customWidth="1"/>
    <col min="8442" max="8687" width="9" style="194"/>
    <col min="8688" max="8688" width="20.125" style="194" customWidth="1"/>
    <col min="8689" max="8689" width="9.625" style="194" customWidth="1"/>
    <col min="8690" max="8690" width="8.625" style="194" customWidth="1"/>
    <col min="8691" max="8691" width="8.875" style="194" customWidth="1"/>
    <col min="8692" max="8694" width="7.625" style="194" customWidth="1"/>
    <col min="8695" max="8695" width="8.125" style="194" customWidth="1"/>
    <col min="8696" max="8696" width="7.625" style="194" customWidth="1"/>
    <col min="8697" max="8697" width="9" style="194" customWidth="1"/>
    <col min="8698" max="8943" width="9" style="194"/>
    <col min="8944" max="8944" width="20.125" style="194" customWidth="1"/>
    <col min="8945" max="8945" width="9.625" style="194" customWidth="1"/>
    <col min="8946" max="8946" width="8.625" style="194" customWidth="1"/>
    <col min="8947" max="8947" width="8.875" style="194" customWidth="1"/>
    <col min="8948" max="8950" width="7.625" style="194" customWidth="1"/>
    <col min="8951" max="8951" width="8.125" style="194" customWidth="1"/>
    <col min="8952" max="8952" width="7.625" style="194" customWidth="1"/>
    <col min="8953" max="8953" width="9" style="194" customWidth="1"/>
    <col min="8954" max="9199" width="9" style="194"/>
    <col min="9200" max="9200" width="20.125" style="194" customWidth="1"/>
    <col min="9201" max="9201" width="9.625" style="194" customWidth="1"/>
    <col min="9202" max="9202" width="8.625" style="194" customWidth="1"/>
    <col min="9203" max="9203" width="8.875" style="194" customWidth="1"/>
    <col min="9204" max="9206" width="7.625" style="194" customWidth="1"/>
    <col min="9207" max="9207" width="8.125" style="194" customWidth="1"/>
    <col min="9208" max="9208" width="7.625" style="194" customWidth="1"/>
    <col min="9209" max="9209" width="9" style="194" customWidth="1"/>
    <col min="9210" max="9455" width="9" style="194"/>
    <col min="9456" max="9456" width="20.125" style="194" customWidth="1"/>
    <col min="9457" max="9457" width="9.625" style="194" customWidth="1"/>
    <col min="9458" max="9458" width="8.625" style="194" customWidth="1"/>
    <col min="9459" max="9459" width="8.875" style="194" customWidth="1"/>
    <col min="9460" max="9462" width="7.625" style="194" customWidth="1"/>
    <col min="9463" max="9463" width="8.125" style="194" customWidth="1"/>
    <col min="9464" max="9464" width="7.625" style="194" customWidth="1"/>
    <col min="9465" max="9465" width="9" style="194" customWidth="1"/>
    <col min="9466" max="9711" width="9" style="194"/>
    <col min="9712" max="9712" width="20.125" style="194" customWidth="1"/>
    <col min="9713" max="9713" width="9.625" style="194" customWidth="1"/>
    <col min="9714" max="9714" width="8.625" style="194" customWidth="1"/>
    <col min="9715" max="9715" width="8.875" style="194" customWidth="1"/>
    <col min="9716" max="9718" width="7.625" style="194" customWidth="1"/>
    <col min="9719" max="9719" width="8.125" style="194" customWidth="1"/>
    <col min="9720" max="9720" width="7.625" style="194" customWidth="1"/>
    <col min="9721" max="9721" width="9" style="194" customWidth="1"/>
    <col min="9722" max="9967" width="9" style="194"/>
    <col min="9968" max="9968" width="20.125" style="194" customWidth="1"/>
    <col min="9969" max="9969" width="9.625" style="194" customWidth="1"/>
    <col min="9970" max="9970" width="8.625" style="194" customWidth="1"/>
    <col min="9971" max="9971" width="8.875" style="194" customWidth="1"/>
    <col min="9972" max="9974" width="7.625" style="194" customWidth="1"/>
    <col min="9975" max="9975" width="8.125" style="194" customWidth="1"/>
    <col min="9976" max="9976" width="7.625" style="194" customWidth="1"/>
    <col min="9977" max="9977" width="9" style="194" customWidth="1"/>
    <col min="9978" max="10223" width="9" style="194"/>
    <col min="10224" max="10224" width="20.125" style="194" customWidth="1"/>
    <col min="10225" max="10225" width="9.625" style="194" customWidth="1"/>
    <col min="10226" max="10226" width="8.625" style="194" customWidth="1"/>
    <col min="10227" max="10227" width="8.875" style="194" customWidth="1"/>
    <col min="10228" max="10230" width="7.625" style="194" customWidth="1"/>
    <col min="10231" max="10231" width="8.125" style="194" customWidth="1"/>
    <col min="10232" max="10232" width="7.625" style="194" customWidth="1"/>
    <col min="10233" max="10233" width="9" style="194" customWidth="1"/>
    <col min="10234" max="10479" width="9" style="194"/>
    <col min="10480" max="10480" width="20.125" style="194" customWidth="1"/>
    <col min="10481" max="10481" width="9.625" style="194" customWidth="1"/>
    <col min="10482" max="10482" width="8.625" style="194" customWidth="1"/>
    <col min="10483" max="10483" width="8.875" style="194" customWidth="1"/>
    <col min="10484" max="10486" width="7.625" style="194" customWidth="1"/>
    <col min="10487" max="10487" width="8.125" style="194" customWidth="1"/>
    <col min="10488" max="10488" width="7.625" style="194" customWidth="1"/>
    <col min="10489" max="10489" width="9" style="194" customWidth="1"/>
    <col min="10490" max="10735" width="9" style="194"/>
    <col min="10736" max="10736" width="20.125" style="194" customWidth="1"/>
    <col min="10737" max="10737" width="9.625" style="194" customWidth="1"/>
    <col min="10738" max="10738" width="8.625" style="194" customWidth="1"/>
    <col min="10739" max="10739" width="8.875" style="194" customWidth="1"/>
    <col min="10740" max="10742" width="7.625" style="194" customWidth="1"/>
    <col min="10743" max="10743" width="8.125" style="194" customWidth="1"/>
    <col min="10744" max="10744" width="7.625" style="194" customWidth="1"/>
    <col min="10745" max="10745" width="9" style="194" customWidth="1"/>
    <col min="10746" max="10991" width="9" style="194"/>
    <col min="10992" max="10992" width="20.125" style="194" customWidth="1"/>
    <col min="10993" max="10993" width="9.625" style="194" customWidth="1"/>
    <col min="10994" max="10994" width="8.625" style="194" customWidth="1"/>
    <col min="10995" max="10995" width="8.875" style="194" customWidth="1"/>
    <col min="10996" max="10998" width="7.625" style="194" customWidth="1"/>
    <col min="10999" max="10999" width="8.125" style="194" customWidth="1"/>
    <col min="11000" max="11000" width="7.625" style="194" customWidth="1"/>
    <col min="11001" max="11001" width="9" style="194" customWidth="1"/>
    <col min="11002" max="11247" width="9" style="194"/>
    <col min="11248" max="11248" width="20.125" style="194" customWidth="1"/>
    <col min="11249" max="11249" width="9.625" style="194" customWidth="1"/>
    <col min="11250" max="11250" width="8.625" style="194" customWidth="1"/>
    <col min="11251" max="11251" width="8.875" style="194" customWidth="1"/>
    <col min="11252" max="11254" width="7.625" style="194" customWidth="1"/>
    <col min="11255" max="11255" width="8.125" style="194" customWidth="1"/>
    <col min="11256" max="11256" width="7.625" style="194" customWidth="1"/>
    <col min="11257" max="11257" width="9" style="194" customWidth="1"/>
    <col min="11258" max="11503" width="9" style="194"/>
    <col min="11504" max="11504" width="20.125" style="194" customWidth="1"/>
    <col min="11505" max="11505" width="9.625" style="194" customWidth="1"/>
    <col min="11506" max="11506" width="8.625" style="194" customWidth="1"/>
    <col min="11507" max="11507" width="8.875" style="194" customWidth="1"/>
    <col min="11508" max="11510" width="7.625" style="194" customWidth="1"/>
    <col min="11511" max="11511" width="8.125" style="194" customWidth="1"/>
    <col min="11512" max="11512" width="7.625" style="194" customWidth="1"/>
    <col min="11513" max="11513" width="9" style="194" customWidth="1"/>
    <col min="11514" max="11759" width="9" style="194"/>
    <col min="11760" max="11760" width="20.125" style="194" customWidth="1"/>
    <col min="11761" max="11761" width="9.625" style="194" customWidth="1"/>
    <col min="11762" max="11762" width="8.625" style="194" customWidth="1"/>
    <col min="11763" max="11763" width="8.875" style="194" customWidth="1"/>
    <col min="11764" max="11766" width="7.625" style="194" customWidth="1"/>
    <col min="11767" max="11767" width="8.125" style="194" customWidth="1"/>
    <col min="11768" max="11768" width="7.625" style="194" customWidth="1"/>
    <col min="11769" max="11769" width="9" style="194" customWidth="1"/>
    <col min="11770" max="12015" width="9" style="194"/>
    <col min="12016" max="12016" width="20.125" style="194" customWidth="1"/>
    <col min="12017" max="12017" width="9.625" style="194" customWidth="1"/>
    <col min="12018" max="12018" width="8.625" style="194" customWidth="1"/>
    <col min="12019" max="12019" width="8.875" style="194" customWidth="1"/>
    <col min="12020" max="12022" width="7.625" style="194" customWidth="1"/>
    <col min="12023" max="12023" width="8.125" style="194" customWidth="1"/>
    <col min="12024" max="12024" width="7.625" style="194" customWidth="1"/>
    <col min="12025" max="12025" width="9" style="194" customWidth="1"/>
    <col min="12026" max="12271" width="9" style="194"/>
    <col min="12272" max="12272" width="20.125" style="194" customWidth="1"/>
    <col min="12273" max="12273" width="9.625" style="194" customWidth="1"/>
    <col min="12274" max="12274" width="8.625" style="194" customWidth="1"/>
    <col min="12275" max="12275" width="8.875" style="194" customWidth="1"/>
    <col min="12276" max="12278" width="7.625" style="194" customWidth="1"/>
    <col min="12279" max="12279" width="8.125" style="194" customWidth="1"/>
    <col min="12280" max="12280" width="7.625" style="194" customWidth="1"/>
    <col min="12281" max="12281" width="9" style="194" customWidth="1"/>
    <col min="12282" max="12527" width="9" style="194"/>
    <col min="12528" max="12528" width="20.125" style="194" customWidth="1"/>
    <col min="12529" max="12529" width="9.625" style="194" customWidth="1"/>
    <col min="12530" max="12530" width="8.625" style="194" customWidth="1"/>
    <col min="12531" max="12531" width="8.875" style="194" customWidth="1"/>
    <col min="12532" max="12534" width="7.625" style="194" customWidth="1"/>
    <col min="12535" max="12535" width="8.125" style="194" customWidth="1"/>
    <col min="12536" max="12536" width="7.625" style="194" customWidth="1"/>
    <col min="12537" max="12537" width="9" style="194" customWidth="1"/>
    <col min="12538" max="12783" width="9" style="194"/>
    <col min="12784" max="12784" width="20.125" style="194" customWidth="1"/>
    <col min="12785" max="12785" width="9.625" style="194" customWidth="1"/>
    <col min="12786" max="12786" width="8.625" style="194" customWidth="1"/>
    <col min="12787" max="12787" width="8.875" style="194" customWidth="1"/>
    <col min="12788" max="12790" width="7.625" style="194" customWidth="1"/>
    <col min="12791" max="12791" width="8.125" style="194" customWidth="1"/>
    <col min="12792" max="12792" width="7.625" style="194" customWidth="1"/>
    <col min="12793" max="12793" width="9" style="194" customWidth="1"/>
    <col min="12794" max="13039" width="9" style="194"/>
    <col min="13040" max="13040" width="20.125" style="194" customWidth="1"/>
    <col min="13041" max="13041" width="9.625" style="194" customWidth="1"/>
    <col min="13042" max="13042" width="8.625" style="194" customWidth="1"/>
    <col min="13043" max="13043" width="8.875" style="194" customWidth="1"/>
    <col min="13044" max="13046" width="7.625" style="194" customWidth="1"/>
    <col min="13047" max="13047" width="8.125" style="194" customWidth="1"/>
    <col min="13048" max="13048" width="7.625" style="194" customWidth="1"/>
    <col min="13049" max="13049" width="9" style="194" customWidth="1"/>
    <col min="13050" max="13295" width="9" style="194"/>
    <col min="13296" max="13296" width="20.125" style="194" customWidth="1"/>
    <col min="13297" max="13297" width="9.625" style="194" customWidth="1"/>
    <col min="13298" max="13298" width="8.625" style="194" customWidth="1"/>
    <col min="13299" max="13299" width="8.875" style="194" customWidth="1"/>
    <col min="13300" max="13302" width="7.625" style="194" customWidth="1"/>
    <col min="13303" max="13303" width="8.125" style="194" customWidth="1"/>
    <col min="13304" max="13304" width="7.625" style="194" customWidth="1"/>
    <col min="13305" max="13305" width="9" style="194" customWidth="1"/>
    <col min="13306" max="13551" width="9" style="194"/>
    <col min="13552" max="13552" width="20.125" style="194" customWidth="1"/>
    <col min="13553" max="13553" width="9.625" style="194" customWidth="1"/>
    <col min="13554" max="13554" width="8.625" style="194" customWidth="1"/>
    <col min="13555" max="13555" width="8.875" style="194" customWidth="1"/>
    <col min="13556" max="13558" width="7.625" style="194" customWidth="1"/>
    <col min="13559" max="13559" width="8.125" style="194" customWidth="1"/>
    <col min="13560" max="13560" width="7.625" style="194" customWidth="1"/>
    <col min="13561" max="13561" width="9" style="194" customWidth="1"/>
    <col min="13562" max="13807" width="9" style="194"/>
    <col min="13808" max="13808" width="20.125" style="194" customWidth="1"/>
    <col min="13809" max="13809" width="9.625" style="194" customWidth="1"/>
    <col min="13810" max="13810" width="8.625" style="194" customWidth="1"/>
    <col min="13811" max="13811" width="8.875" style="194" customWidth="1"/>
    <col min="13812" max="13814" width="7.625" style="194" customWidth="1"/>
    <col min="13815" max="13815" width="8.125" style="194" customWidth="1"/>
    <col min="13816" max="13816" width="7.625" style="194" customWidth="1"/>
    <col min="13817" max="13817" width="9" style="194" customWidth="1"/>
    <col min="13818" max="14063" width="9" style="194"/>
    <col min="14064" max="14064" width="20.125" style="194" customWidth="1"/>
    <col min="14065" max="14065" width="9.625" style="194" customWidth="1"/>
    <col min="14066" max="14066" width="8.625" style="194" customWidth="1"/>
    <col min="14067" max="14067" width="8.875" style="194" customWidth="1"/>
    <col min="14068" max="14070" width="7.625" style="194" customWidth="1"/>
    <col min="14071" max="14071" width="8.125" style="194" customWidth="1"/>
    <col min="14072" max="14072" width="7.625" style="194" customWidth="1"/>
    <col min="14073" max="14073" width="9" style="194" customWidth="1"/>
    <col min="14074" max="14319" width="9" style="194"/>
    <col min="14320" max="14320" width="20.125" style="194" customWidth="1"/>
    <col min="14321" max="14321" width="9.625" style="194" customWidth="1"/>
    <col min="14322" max="14322" width="8.625" style="194" customWidth="1"/>
    <col min="14323" max="14323" width="8.875" style="194" customWidth="1"/>
    <col min="14324" max="14326" width="7.625" style="194" customWidth="1"/>
    <col min="14327" max="14327" width="8.125" style="194" customWidth="1"/>
    <col min="14328" max="14328" width="7.625" style="194" customWidth="1"/>
    <col min="14329" max="14329" width="9" style="194" customWidth="1"/>
    <col min="14330" max="14575" width="9" style="194"/>
    <col min="14576" max="14576" width="20.125" style="194" customWidth="1"/>
    <col min="14577" max="14577" width="9.625" style="194" customWidth="1"/>
    <col min="14578" max="14578" width="8.625" style="194" customWidth="1"/>
    <col min="14579" max="14579" width="8.875" style="194" customWidth="1"/>
    <col min="14580" max="14582" width="7.625" style="194" customWidth="1"/>
    <col min="14583" max="14583" width="8.125" style="194" customWidth="1"/>
    <col min="14584" max="14584" width="7.625" style="194" customWidth="1"/>
    <col min="14585" max="14585" width="9" style="194" customWidth="1"/>
    <col min="14586" max="14831" width="9" style="194"/>
    <col min="14832" max="14832" width="20.125" style="194" customWidth="1"/>
    <col min="14833" max="14833" width="9.625" style="194" customWidth="1"/>
    <col min="14834" max="14834" width="8.625" style="194" customWidth="1"/>
    <col min="14835" max="14835" width="8.875" style="194" customWidth="1"/>
    <col min="14836" max="14838" width="7.625" style="194" customWidth="1"/>
    <col min="14839" max="14839" width="8.125" style="194" customWidth="1"/>
    <col min="14840" max="14840" width="7.625" style="194" customWidth="1"/>
    <col min="14841" max="14841" width="9" style="194" customWidth="1"/>
    <col min="14842" max="15087" width="9" style="194"/>
    <col min="15088" max="15088" width="20.125" style="194" customWidth="1"/>
    <col min="15089" max="15089" width="9.625" style="194" customWidth="1"/>
    <col min="15090" max="15090" width="8.625" style="194" customWidth="1"/>
    <col min="15091" max="15091" width="8.875" style="194" customWidth="1"/>
    <col min="15092" max="15094" width="7.625" style="194" customWidth="1"/>
    <col min="15095" max="15095" width="8.125" style="194" customWidth="1"/>
    <col min="15096" max="15096" width="7.625" style="194" customWidth="1"/>
    <col min="15097" max="15097" width="9" style="194" customWidth="1"/>
    <col min="15098" max="15343" width="9" style="194"/>
    <col min="15344" max="15344" width="20.125" style="194" customWidth="1"/>
    <col min="15345" max="15345" width="9.625" style="194" customWidth="1"/>
    <col min="15346" max="15346" width="8.625" style="194" customWidth="1"/>
    <col min="15347" max="15347" width="8.875" style="194" customWidth="1"/>
    <col min="15348" max="15350" width="7.625" style="194" customWidth="1"/>
    <col min="15351" max="15351" width="8.125" style="194" customWidth="1"/>
    <col min="15352" max="15352" width="7.625" style="194" customWidth="1"/>
    <col min="15353" max="15353" width="9" style="194" customWidth="1"/>
    <col min="15354" max="15599" width="9" style="194"/>
    <col min="15600" max="15600" width="20.125" style="194" customWidth="1"/>
    <col min="15601" max="15601" width="9.625" style="194" customWidth="1"/>
    <col min="15602" max="15602" width="8.625" style="194" customWidth="1"/>
    <col min="15603" max="15603" width="8.875" style="194" customWidth="1"/>
    <col min="15604" max="15606" width="7.625" style="194" customWidth="1"/>
    <col min="15607" max="15607" width="8.125" style="194" customWidth="1"/>
    <col min="15608" max="15608" width="7.625" style="194" customWidth="1"/>
    <col min="15609" max="15609" width="9" style="194" customWidth="1"/>
    <col min="15610" max="15855" width="9" style="194"/>
    <col min="15856" max="15856" width="20.125" style="194" customWidth="1"/>
    <col min="15857" max="15857" width="9.625" style="194" customWidth="1"/>
    <col min="15858" max="15858" width="8.625" style="194" customWidth="1"/>
    <col min="15859" max="15859" width="8.875" style="194" customWidth="1"/>
    <col min="15860" max="15862" width="7.625" style="194" customWidth="1"/>
    <col min="15863" max="15863" width="8.125" style="194" customWidth="1"/>
    <col min="15864" max="15864" width="7.625" style="194" customWidth="1"/>
    <col min="15865" max="15865" width="9" style="194" customWidth="1"/>
    <col min="15866" max="16111" width="9" style="194"/>
    <col min="16112" max="16112" width="20.125" style="194" customWidth="1"/>
    <col min="16113" max="16113" width="9.625" style="194" customWidth="1"/>
    <col min="16114" max="16114" width="8.625" style="194" customWidth="1"/>
    <col min="16115" max="16115" width="8.875" style="194" customWidth="1"/>
    <col min="16116" max="16118" width="7.625" style="194" customWidth="1"/>
    <col min="16119" max="16119" width="8.125" style="194" customWidth="1"/>
    <col min="16120" max="16120" width="7.625" style="194" customWidth="1"/>
    <col min="16121" max="16121" width="9" style="194" customWidth="1"/>
    <col min="16122" max="16384" width="9" style="194"/>
  </cols>
  <sheetData>
    <row r="1" ht="23.1" customHeight="1" spans="1:1">
      <c r="A1" s="196" t="s">
        <v>1147</v>
      </c>
    </row>
    <row r="2" ht="32.45" customHeight="1" spans="1:4">
      <c r="A2" s="197" t="s">
        <v>1148</v>
      </c>
      <c r="B2" s="197"/>
      <c r="C2" s="197"/>
      <c r="D2" s="198"/>
    </row>
    <row r="3" ht="23.45" customHeight="1" spans="4:4">
      <c r="D3" s="199" t="s">
        <v>63</v>
      </c>
    </row>
    <row r="4" ht="48.6" customHeight="1" spans="1:4">
      <c r="A4" s="200" t="s">
        <v>1149</v>
      </c>
      <c r="B4" s="127" t="s">
        <v>65</v>
      </c>
      <c r="C4" s="21" t="s">
        <v>66</v>
      </c>
      <c r="D4" s="38" t="s">
        <v>67</v>
      </c>
    </row>
    <row r="5" ht="24.6" customHeight="1" spans="1:4">
      <c r="A5" s="200" t="s">
        <v>1150</v>
      </c>
      <c r="B5" s="127">
        <f>SUM(B6:B20)</f>
        <v>311433</v>
      </c>
      <c r="C5" s="127">
        <f>SUM(C6:C20)</f>
        <v>261923</v>
      </c>
      <c r="D5" s="185">
        <f>B5/C5</f>
        <v>1.189</v>
      </c>
    </row>
    <row r="6" ht="24.6" customHeight="1" spans="1:7">
      <c r="A6" s="201" t="s">
        <v>1151</v>
      </c>
      <c r="B6" s="202">
        <v>17181</v>
      </c>
      <c r="C6" s="202">
        <v>15896</v>
      </c>
      <c r="D6" s="185">
        <f t="shared" ref="D6:D20" si="0">B6/C6</f>
        <v>1.0808</v>
      </c>
      <c r="E6" s="203"/>
      <c r="F6" s="203"/>
      <c r="G6" s="203"/>
    </row>
    <row r="7" ht="24.6" customHeight="1" spans="1:7">
      <c r="A7" s="201" t="s">
        <v>1152</v>
      </c>
      <c r="B7" s="202">
        <v>8950</v>
      </c>
      <c r="C7" s="202">
        <v>7856</v>
      </c>
      <c r="D7" s="185">
        <f t="shared" si="0"/>
        <v>1.1393</v>
      </c>
      <c r="E7" s="203"/>
      <c r="F7" s="203"/>
      <c r="G7" s="203"/>
    </row>
    <row r="8" ht="24.6" customHeight="1" spans="1:7">
      <c r="A8" s="201" t="s">
        <v>1153</v>
      </c>
      <c r="B8" s="202">
        <v>4432</v>
      </c>
      <c r="C8" s="202">
        <v>2442</v>
      </c>
      <c r="D8" s="185">
        <f t="shared" si="0"/>
        <v>1.8149</v>
      </c>
      <c r="E8" s="203"/>
      <c r="F8" s="203"/>
      <c r="G8" s="203"/>
    </row>
    <row r="9" ht="24.6" customHeight="1" spans="1:7">
      <c r="A9" s="201" t="s">
        <v>1154</v>
      </c>
      <c r="B9" s="202">
        <v>2167</v>
      </c>
      <c r="C9" s="202">
        <v>1447</v>
      </c>
      <c r="D9" s="185">
        <f t="shared" si="0"/>
        <v>1.4976</v>
      </c>
      <c r="E9" s="203"/>
      <c r="F9" s="203"/>
      <c r="G9" s="203"/>
    </row>
    <row r="10" ht="24.6" customHeight="1" spans="1:7">
      <c r="A10" s="201" t="s">
        <v>1155</v>
      </c>
      <c r="B10" s="202">
        <v>109190</v>
      </c>
      <c r="C10" s="202">
        <v>105821</v>
      </c>
      <c r="D10" s="185">
        <f t="shared" si="0"/>
        <v>1.0318</v>
      </c>
      <c r="E10" s="204"/>
      <c r="F10" s="203"/>
      <c r="G10" s="203"/>
    </row>
    <row r="11" ht="24.6" customHeight="1" spans="1:7">
      <c r="A11" s="201" t="s">
        <v>1156</v>
      </c>
      <c r="B11" s="202">
        <v>9300</v>
      </c>
      <c r="C11" s="202">
        <v>8922</v>
      </c>
      <c r="D11" s="185">
        <f t="shared" si="0"/>
        <v>1.0424</v>
      </c>
      <c r="E11" s="203"/>
      <c r="F11" s="203"/>
      <c r="G11" s="203"/>
    </row>
    <row r="12" ht="24.6" customHeight="1" spans="1:7">
      <c r="A12" s="201" t="s">
        <v>1157</v>
      </c>
      <c r="B12" s="202">
        <v>12501</v>
      </c>
      <c r="C12" s="202">
        <v>8591</v>
      </c>
      <c r="D12" s="185">
        <f t="shared" si="0"/>
        <v>1.4551</v>
      </c>
      <c r="E12" s="203"/>
      <c r="F12" s="203"/>
      <c r="G12" s="203"/>
    </row>
    <row r="13" ht="24.6" customHeight="1" spans="1:7">
      <c r="A13" s="201" t="s">
        <v>1158</v>
      </c>
      <c r="B13" s="202"/>
      <c r="C13" s="202"/>
      <c r="D13" s="185"/>
      <c r="E13" s="203"/>
      <c r="F13" s="203"/>
      <c r="G13" s="203"/>
    </row>
    <row r="14" ht="24.6" customHeight="1" spans="1:7">
      <c r="A14" s="201" t="s">
        <v>1159</v>
      </c>
      <c r="B14" s="202">
        <v>14587</v>
      </c>
      <c r="C14" s="202">
        <v>13367</v>
      </c>
      <c r="D14" s="185">
        <f t="shared" si="0"/>
        <v>1.0913</v>
      </c>
      <c r="E14" s="203"/>
      <c r="F14" s="203"/>
      <c r="G14" s="203"/>
    </row>
    <row r="15" ht="24.6" customHeight="1" spans="1:7">
      <c r="A15" s="201" t="s">
        <v>1160</v>
      </c>
      <c r="B15" s="202">
        <v>12366</v>
      </c>
      <c r="C15" s="202">
        <v>10726</v>
      </c>
      <c r="D15" s="185">
        <f t="shared" si="0"/>
        <v>1.1529</v>
      </c>
      <c r="E15" s="203"/>
      <c r="F15" s="203"/>
      <c r="G15" s="203"/>
    </row>
    <row r="16" ht="24.6" customHeight="1" spans="1:7">
      <c r="A16" s="201" t="s">
        <v>1161</v>
      </c>
      <c r="B16" s="202">
        <v>8978</v>
      </c>
      <c r="C16" s="202">
        <v>8506</v>
      </c>
      <c r="D16" s="185">
        <f t="shared" si="0"/>
        <v>1.0555</v>
      </c>
      <c r="E16" s="203"/>
      <c r="F16" s="203"/>
      <c r="G16" s="203"/>
    </row>
    <row r="17" ht="24.6" customHeight="1" spans="1:7">
      <c r="A17" s="201" t="s">
        <v>1162</v>
      </c>
      <c r="B17" s="202">
        <v>33812</v>
      </c>
      <c r="C17" s="202">
        <v>10000</v>
      </c>
      <c r="D17" s="185">
        <f t="shared" si="0"/>
        <v>3.3812</v>
      </c>
      <c r="E17" s="203"/>
      <c r="F17" s="203"/>
      <c r="G17" s="203"/>
    </row>
    <row r="18" ht="24.6" customHeight="1" spans="1:7">
      <c r="A18" s="201" t="s">
        <v>1163</v>
      </c>
      <c r="B18" s="202"/>
      <c r="C18" s="202"/>
      <c r="D18" s="185"/>
      <c r="E18" s="203"/>
      <c r="F18" s="203"/>
      <c r="G18" s="203"/>
    </row>
    <row r="19" ht="24.6" customHeight="1" spans="1:7">
      <c r="A19" s="201" t="s">
        <v>1164</v>
      </c>
      <c r="B19" s="202">
        <v>1000</v>
      </c>
      <c r="C19" s="202">
        <v>1000</v>
      </c>
      <c r="D19" s="185">
        <f t="shared" si="0"/>
        <v>1</v>
      </c>
      <c r="E19" s="203"/>
      <c r="F19" s="203"/>
      <c r="G19" s="203"/>
    </row>
    <row r="20" ht="24.6" customHeight="1" spans="1:7">
      <c r="A20" s="201" t="s">
        <v>1165</v>
      </c>
      <c r="B20" s="202">
        <v>76969</v>
      </c>
      <c r="C20" s="202">
        <v>67349</v>
      </c>
      <c r="D20" s="185">
        <f t="shared" si="0"/>
        <v>1.1428</v>
      </c>
      <c r="E20" s="203"/>
      <c r="F20" s="203"/>
      <c r="G20" s="203"/>
    </row>
    <row r="21" ht="22.15" customHeight="1"/>
    <row r="22" ht="22.15" customHeight="1"/>
    <row r="23" ht="22.15" customHeight="1"/>
    <row r="24" ht="22.15" customHeight="1"/>
    <row r="25" ht="22.15" customHeight="1"/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topLeftCell="A25" workbookViewId="0">
      <selection activeCell="D59" sqref="D59"/>
    </sheetView>
  </sheetViews>
  <sheetFormatPr defaultColWidth="9" defaultRowHeight="11.25" outlineLevelCol="5"/>
  <cols>
    <col min="1" max="1" width="35.625" style="177" customWidth="1"/>
    <col min="2" max="2" width="16.625" style="177" customWidth="1"/>
    <col min="3" max="3" width="16.25" style="177" customWidth="1"/>
    <col min="4" max="4" width="18.75" style="178" customWidth="1"/>
    <col min="5" max="16384" width="9" style="177"/>
  </cols>
  <sheetData>
    <row r="1" ht="18.6" customHeight="1" spans="1:1">
      <c r="A1" s="179" t="s">
        <v>1166</v>
      </c>
    </row>
    <row r="2" ht="20.25" spans="1:4">
      <c r="A2" s="180" t="s">
        <v>1167</v>
      </c>
      <c r="B2" s="180"/>
      <c r="C2" s="180"/>
      <c r="D2" s="181"/>
    </row>
    <row r="3" ht="21" customHeight="1" spans="1:4">
      <c r="A3" s="182"/>
      <c r="D3" s="183" t="s">
        <v>63</v>
      </c>
    </row>
    <row r="4" ht="39" customHeight="1" spans="1:4">
      <c r="A4" s="184" t="s">
        <v>1149</v>
      </c>
      <c r="B4" s="127" t="s">
        <v>65</v>
      </c>
      <c r="C4" s="143" t="s">
        <v>66</v>
      </c>
      <c r="D4" s="38" t="s">
        <v>67</v>
      </c>
    </row>
    <row r="5" ht="22.15" customHeight="1" spans="1:4">
      <c r="A5" s="184" t="s">
        <v>1168</v>
      </c>
      <c r="B5" s="127"/>
      <c r="C5" s="143"/>
      <c r="D5" s="185"/>
    </row>
    <row r="6" s="176" customFormat="1" ht="16.35" customHeight="1" spans="1:6">
      <c r="A6" s="186" t="s">
        <v>1151</v>
      </c>
      <c r="B6" s="187">
        <v>17181</v>
      </c>
      <c r="C6" s="187">
        <v>15896</v>
      </c>
      <c r="D6" s="188">
        <f>B6/C6</f>
        <v>1.0808</v>
      </c>
      <c r="E6" s="177"/>
      <c r="F6" s="177"/>
    </row>
    <row r="7" ht="16.35" customHeight="1" spans="1:6">
      <c r="A7" s="189" t="s">
        <v>1169</v>
      </c>
      <c r="B7" s="190">
        <v>8500</v>
      </c>
      <c r="C7" s="190">
        <v>7611.32</v>
      </c>
      <c r="D7" s="188">
        <f t="shared" ref="D7:D38" si="0">B7/C7</f>
        <v>1.1168</v>
      </c>
      <c r="E7" s="176"/>
      <c r="F7" s="176"/>
    </row>
    <row r="8" ht="16.35" customHeight="1" spans="1:4">
      <c r="A8" s="189" t="s">
        <v>1170</v>
      </c>
      <c r="B8" s="190">
        <v>1550</v>
      </c>
      <c r="C8" s="190">
        <v>1455.1</v>
      </c>
      <c r="D8" s="188">
        <f t="shared" si="0"/>
        <v>1.0652</v>
      </c>
    </row>
    <row r="9" ht="16.35" customHeight="1" spans="1:4">
      <c r="A9" s="189" t="s">
        <v>1171</v>
      </c>
      <c r="B9" s="190">
        <v>1539</v>
      </c>
      <c r="C9" s="190">
        <v>1176.26</v>
      </c>
      <c r="D9" s="188">
        <f t="shared" si="0"/>
        <v>1.3084</v>
      </c>
    </row>
    <row r="10" ht="16.35" customHeight="1" spans="1:4">
      <c r="A10" s="189" t="s">
        <v>1172</v>
      </c>
      <c r="B10" s="190">
        <v>5592</v>
      </c>
      <c r="C10" s="190">
        <v>5653.07</v>
      </c>
      <c r="D10" s="188">
        <f t="shared" si="0"/>
        <v>0.9892</v>
      </c>
    </row>
    <row r="11" s="176" customFormat="1" ht="16.35" customHeight="1" spans="1:6">
      <c r="A11" s="186" t="s">
        <v>1152</v>
      </c>
      <c r="B11" s="187">
        <v>8950</v>
      </c>
      <c r="C11" s="187">
        <v>7856.22</v>
      </c>
      <c r="D11" s="188">
        <f t="shared" si="0"/>
        <v>1.1392</v>
      </c>
      <c r="E11" s="177"/>
      <c r="F11" s="177"/>
    </row>
    <row r="12" ht="16.35" customHeight="1" spans="1:6">
      <c r="A12" s="189" t="s">
        <v>1173</v>
      </c>
      <c r="B12" s="190">
        <v>2850</v>
      </c>
      <c r="C12" s="190">
        <v>2545.43</v>
      </c>
      <c r="D12" s="188">
        <f t="shared" si="0"/>
        <v>1.1197</v>
      </c>
      <c r="E12" s="176"/>
      <c r="F12" s="176"/>
    </row>
    <row r="13" ht="16.35" customHeight="1" spans="1:4">
      <c r="A13" s="189" t="s">
        <v>1174</v>
      </c>
      <c r="B13" s="190">
        <v>50</v>
      </c>
      <c r="C13" s="190">
        <v>17</v>
      </c>
      <c r="D13" s="188">
        <f t="shared" si="0"/>
        <v>2.9412</v>
      </c>
    </row>
    <row r="14" ht="16.35" customHeight="1" spans="1:4">
      <c r="A14" s="189" t="s">
        <v>1175</v>
      </c>
      <c r="B14" s="190">
        <v>250</v>
      </c>
      <c r="C14" s="190">
        <v>220.27</v>
      </c>
      <c r="D14" s="188">
        <f t="shared" si="0"/>
        <v>1.135</v>
      </c>
    </row>
    <row r="15" ht="16.35" customHeight="1" spans="1:4">
      <c r="A15" s="189" t="s">
        <v>1176</v>
      </c>
      <c r="B15" s="190"/>
      <c r="C15" s="190"/>
      <c r="D15" s="188"/>
    </row>
    <row r="16" ht="16.35" customHeight="1" spans="1:4">
      <c r="A16" s="189" t="s">
        <v>1177</v>
      </c>
      <c r="B16" s="190">
        <v>5129</v>
      </c>
      <c r="C16" s="190">
        <v>4614.02</v>
      </c>
      <c r="D16" s="188">
        <f t="shared" si="0"/>
        <v>1.1116</v>
      </c>
    </row>
    <row r="17" ht="16.35" customHeight="1" spans="1:4">
      <c r="A17" s="189" t="s">
        <v>1178</v>
      </c>
      <c r="B17" s="190">
        <v>25</v>
      </c>
      <c r="C17" s="190">
        <v>17</v>
      </c>
      <c r="D17" s="188">
        <f t="shared" si="0"/>
        <v>1.4706</v>
      </c>
    </row>
    <row r="18" ht="16.35" customHeight="1" spans="1:4">
      <c r="A18" s="189" t="s">
        <v>1179</v>
      </c>
      <c r="B18" s="190">
        <v>36</v>
      </c>
      <c r="C18" s="190">
        <v>10</v>
      </c>
      <c r="D18" s="188">
        <f t="shared" si="0"/>
        <v>3.6</v>
      </c>
    </row>
    <row r="19" ht="16.35" customHeight="1" spans="1:4">
      <c r="A19" s="189" t="s">
        <v>1180</v>
      </c>
      <c r="B19" s="190">
        <v>245</v>
      </c>
      <c r="C19" s="190">
        <v>230</v>
      </c>
      <c r="D19" s="188">
        <f t="shared" si="0"/>
        <v>1.0652</v>
      </c>
    </row>
    <row r="20" ht="16.35" customHeight="1" spans="1:4">
      <c r="A20" s="189" t="s">
        <v>1181</v>
      </c>
      <c r="B20" s="190">
        <v>365</v>
      </c>
      <c r="C20" s="190">
        <v>202.5</v>
      </c>
      <c r="D20" s="188">
        <f t="shared" si="0"/>
        <v>1.8025</v>
      </c>
    </row>
    <row r="21" ht="16.35" customHeight="1" spans="1:4">
      <c r="A21" s="189" t="s">
        <v>1182</v>
      </c>
      <c r="B21" s="190"/>
      <c r="C21" s="190"/>
      <c r="D21" s="188"/>
    </row>
    <row r="22" s="176" customFormat="1" ht="16.35" customHeight="1" spans="1:6">
      <c r="A22" s="186" t="s">
        <v>1153</v>
      </c>
      <c r="B22" s="187">
        <v>4432</v>
      </c>
      <c r="C22" s="187">
        <v>2441.74</v>
      </c>
      <c r="D22" s="188">
        <f t="shared" si="0"/>
        <v>1.8151</v>
      </c>
      <c r="E22" s="177"/>
      <c r="F22" s="177"/>
    </row>
    <row r="23" ht="16.35" customHeight="1" spans="1:6">
      <c r="A23" s="189" t="s">
        <v>1183</v>
      </c>
      <c r="B23" s="190">
        <v>2465</v>
      </c>
      <c r="C23" s="190">
        <v>1572.84</v>
      </c>
      <c r="D23" s="188">
        <f t="shared" si="0"/>
        <v>1.5672</v>
      </c>
      <c r="E23" s="176"/>
      <c r="F23" s="176"/>
    </row>
    <row r="24" ht="16.35" customHeight="1" spans="1:4">
      <c r="A24" s="189" t="s">
        <v>1184</v>
      </c>
      <c r="B24" s="190">
        <v>756</v>
      </c>
      <c r="C24" s="190">
        <v>493.5</v>
      </c>
      <c r="D24" s="188">
        <f t="shared" si="0"/>
        <v>1.5319</v>
      </c>
    </row>
    <row r="25" ht="16.35" customHeight="1" spans="1:4">
      <c r="A25" s="189" t="s">
        <v>1185</v>
      </c>
      <c r="B25" s="190">
        <v>75</v>
      </c>
      <c r="C25" s="190">
        <v>50</v>
      </c>
      <c r="D25" s="188">
        <f t="shared" si="0"/>
        <v>1.5</v>
      </c>
    </row>
    <row r="26" ht="16.35" customHeight="1" spans="1:4">
      <c r="A26" s="189" t="s">
        <v>1186</v>
      </c>
      <c r="B26" s="190"/>
      <c r="C26" s="190"/>
      <c r="D26" s="188"/>
    </row>
    <row r="27" ht="16.35" customHeight="1" spans="1:4">
      <c r="A27" s="189" t="s">
        <v>1187</v>
      </c>
      <c r="B27" s="190">
        <v>550</v>
      </c>
      <c r="C27" s="190">
        <v>150.4</v>
      </c>
      <c r="D27" s="188">
        <f t="shared" si="0"/>
        <v>3.6569</v>
      </c>
    </row>
    <row r="28" ht="16.35" customHeight="1" spans="1:4">
      <c r="A28" s="189" t="s">
        <v>1188</v>
      </c>
      <c r="B28" s="190">
        <v>67</v>
      </c>
      <c r="C28" s="190">
        <v>50</v>
      </c>
      <c r="D28" s="188">
        <f t="shared" si="0"/>
        <v>1.34</v>
      </c>
    </row>
    <row r="29" ht="16.35" customHeight="1" spans="1:4">
      <c r="A29" s="189" t="s">
        <v>1189</v>
      </c>
      <c r="B29" s="190">
        <v>519</v>
      </c>
      <c r="C29" s="190">
        <v>125</v>
      </c>
      <c r="D29" s="188">
        <f t="shared" si="0"/>
        <v>4.152</v>
      </c>
    </row>
    <row r="30" s="176" customFormat="1" ht="16.35" customHeight="1" spans="1:6">
      <c r="A30" s="186" t="s">
        <v>1154</v>
      </c>
      <c r="B30" s="187">
        <v>2167</v>
      </c>
      <c r="C30" s="187">
        <v>1447</v>
      </c>
      <c r="D30" s="188">
        <f t="shared" si="0"/>
        <v>1.4976</v>
      </c>
      <c r="E30" s="177"/>
      <c r="F30" s="177"/>
    </row>
    <row r="31" ht="16.35" customHeight="1" spans="1:6">
      <c r="A31" s="189" t="s">
        <v>1183</v>
      </c>
      <c r="B31" s="190">
        <v>77</v>
      </c>
      <c r="C31" s="190">
        <v>10</v>
      </c>
      <c r="D31" s="188">
        <f t="shared" si="0"/>
        <v>7.7</v>
      </c>
      <c r="E31" s="176"/>
      <c r="F31" s="176"/>
    </row>
    <row r="32" ht="16.35" customHeight="1" spans="1:4">
      <c r="A32" s="189" t="s">
        <v>1184</v>
      </c>
      <c r="B32" s="190">
        <v>685</v>
      </c>
      <c r="C32" s="190">
        <v>435</v>
      </c>
      <c r="D32" s="188">
        <f t="shared" si="0"/>
        <v>1.5747</v>
      </c>
    </row>
    <row r="33" ht="16.35" customHeight="1" spans="1:4">
      <c r="A33" s="189" t="s">
        <v>1185</v>
      </c>
      <c r="B33" s="190"/>
      <c r="C33" s="190"/>
      <c r="D33" s="188"/>
    </row>
    <row r="34" ht="16.35" customHeight="1" spans="1:4">
      <c r="A34" s="189" t="s">
        <v>1187</v>
      </c>
      <c r="B34" s="190">
        <v>921</v>
      </c>
      <c r="C34" s="190">
        <v>768</v>
      </c>
      <c r="D34" s="188">
        <f t="shared" si="0"/>
        <v>1.1992</v>
      </c>
    </row>
    <row r="35" ht="16.35" customHeight="1" spans="1:4">
      <c r="A35" s="189" t="s">
        <v>1188</v>
      </c>
      <c r="B35" s="190">
        <v>295</v>
      </c>
      <c r="C35" s="190">
        <v>174</v>
      </c>
      <c r="D35" s="188">
        <f t="shared" si="0"/>
        <v>1.6954</v>
      </c>
    </row>
    <row r="36" ht="16.35" customHeight="1" spans="1:4">
      <c r="A36" s="189" t="s">
        <v>1189</v>
      </c>
      <c r="B36" s="190">
        <v>189</v>
      </c>
      <c r="C36" s="190">
        <v>60</v>
      </c>
      <c r="D36" s="188">
        <f t="shared" si="0"/>
        <v>3.15</v>
      </c>
    </row>
    <row r="37" s="176" customFormat="1" ht="16.35" customHeight="1" spans="1:6">
      <c r="A37" s="186" t="s">
        <v>1155</v>
      </c>
      <c r="B37" s="187">
        <v>109190</v>
      </c>
      <c r="C37" s="187">
        <v>105820.93</v>
      </c>
      <c r="D37" s="188">
        <f t="shared" si="0"/>
        <v>1.0318</v>
      </c>
      <c r="E37" s="177"/>
      <c r="F37" s="177"/>
    </row>
    <row r="38" ht="16.35" customHeight="1" spans="1:6">
      <c r="A38" s="189" t="s">
        <v>1190</v>
      </c>
      <c r="B38" s="190">
        <v>83630</v>
      </c>
      <c r="C38" s="190">
        <v>81340</v>
      </c>
      <c r="D38" s="188">
        <f t="shared" si="0"/>
        <v>1.0282</v>
      </c>
      <c r="E38" s="176"/>
      <c r="F38" s="176"/>
    </row>
    <row r="39" ht="16.35" customHeight="1" spans="1:4">
      <c r="A39" s="189" t="s">
        <v>1191</v>
      </c>
      <c r="B39" s="190">
        <v>25560</v>
      </c>
      <c r="C39" s="190">
        <v>24480.93</v>
      </c>
      <c r="D39" s="188">
        <f t="shared" ref="D39:D80" si="1">B39/C39</f>
        <v>1.0441</v>
      </c>
    </row>
    <row r="40" ht="16.35" customHeight="1" spans="1:4">
      <c r="A40" s="189" t="s">
        <v>1192</v>
      </c>
      <c r="B40" s="190"/>
      <c r="C40" s="190"/>
      <c r="D40" s="188"/>
    </row>
    <row r="41" s="176" customFormat="1" ht="16.35" customHeight="1" spans="1:6">
      <c r="A41" s="186" t="s">
        <v>1156</v>
      </c>
      <c r="B41" s="187">
        <v>9300</v>
      </c>
      <c r="C41" s="187">
        <v>8922.01</v>
      </c>
      <c r="D41" s="188">
        <f t="shared" si="1"/>
        <v>1.0424</v>
      </c>
      <c r="E41" s="177"/>
      <c r="F41" s="177"/>
    </row>
    <row r="42" ht="16.35" customHeight="1" spans="1:6">
      <c r="A42" s="189" t="s">
        <v>1193</v>
      </c>
      <c r="B42" s="190">
        <v>6750</v>
      </c>
      <c r="C42" s="190">
        <v>6582.42</v>
      </c>
      <c r="D42" s="188">
        <f t="shared" si="1"/>
        <v>1.0255</v>
      </c>
      <c r="E42" s="176"/>
      <c r="F42" s="176"/>
    </row>
    <row r="43" ht="16.35" customHeight="1" spans="1:4">
      <c r="A43" s="189" t="s">
        <v>1194</v>
      </c>
      <c r="B43" s="190">
        <v>2550</v>
      </c>
      <c r="C43" s="190">
        <v>2339.59</v>
      </c>
      <c r="D43" s="188">
        <f t="shared" si="1"/>
        <v>1.0899</v>
      </c>
    </row>
    <row r="44" s="176" customFormat="1" ht="16.35" customHeight="1" spans="1:6">
      <c r="A44" s="186" t="s">
        <v>1157</v>
      </c>
      <c r="B44" s="187">
        <v>12501</v>
      </c>
      <c r="C44" s="187">
        <v>8591</v>
      </c>
      <c r="D44" s="188">
        <f t="shared" si="1"/>
        <v>1.4551</v>
      </c>
      <c r="E44" s="177"/>
      <c r="F44" s="177"/>
    </row>
    <row r="45" ht="16.35" customHeight="1" spans="1:6">
      <c r="A45" s="189" t="s">
        <v>1195</v>
      </c>
      <c r="B45" s="190"/>
      <c r="C45" s="190"/>
      <c r="D45" s="188"/>
      <c r="E45" s="176"/>
      <c r="F45" s="176"/>
    </row>
    <row r="46" ht="16.35" customHeight="1" spans="1:4">
      <c r="A46" s="189" t="s">
        <v>1196</v>
      </c>
      <c r="B46" s="190"/>
      <c r="C46" s="190"/>
      <c r="D46" s="188"/>
    </row>
    <row r="47" ht="16.35" customHeight="1" spans="1:4">
      <c r="A47" s="189" t="s">
        <v>1197</v>
      </c>
      <c r="B47" s="187">
        <v>12501</v>
      </c>
      <c r="C47" s="187">
        <v>8591</v>
      </c>
      <c r="D47" s="188">
        <f t="shared" si="1"/>
        <v>1.4551</v>
      </c>
    </row>
    <row r="48" s="176" customFormat="1" ht="16.35" customHeight="1" spans="1:6">
      <c r="A48" s="186" t="s">
        <v>1158</v>
      </c>
      <c r="B48" s="190"/>
      <c r="C48" s="190"/>
      <c r="D48" s="188"/>
      <c r="E48" s="177"/>
      <c r="F48" s="177"/>
    </row>
    <row r="49" ht="16.35" customHeight="1" spans="1:6">
      <c r="A49" s="189" t="s">
        <v>1198</v>
      </c>
      <c r="B49" s="190"/>
      <c r="C49" s="190"/>
      <c r="D49" s="188"/>
      <c r="E49" s="176"/>
      <c r="F49" s="176"/>
    </row>
    <row r="50" ht="16.35" customHeight="1" spans="1:4">
      <c r="A50" s="189" t="s">
        <v>1199</v>
      </c>
      <c r="B50" s="190"/>
      <c r="C50" s="190"/>
      <c r="D50" s="188"/>
    </row>
    <row r="51" s="176" customFormat="1" ht="16.35" customHeight="1" spans="1:6">
      <c r="A51" s="186" t="s">
        <v>1159</v>
      </c>
      <c r="B51" s="187">
        <v>14587</v>
      </c>
      <c r="C51" s="187">
        <v>13367.45</v>
      </c>
      <c r="D51" s="188">
        <f t="shared" si="1"/>
        <v>1.0912</v>
      </c>
      <c r="E51" s="177"/>
      <c r="F51" s="177"/>
    </row>
    <row r="52" ht="16.35" customHeight="1" spans="1:6">
      <c r="A52" s="189" t="s">
        <v>1200</v>
      </c>
      <c r="B52" s="190">
        <v>9875</v>
      </c>
      <c r="C52" s="190">
        <v>9562.47</v>
      </c>
      <c r="D52" s="188">
        <f t="shared" si="1"/>
        <v>1.0327</v>
      </c>
      <c r="E52" s="176"/>
      <c r="F52" s="176"/>
    </row>
    <row r="53" ht="16.35" customHeight="1" spans="1:4">
      <c r="A53" s="189" t="s">
        <v>1201</v>
      </c>
      <c r="B53" s="190">
        <v>68</v>
      </c>
      <c r="C53" s="190">
        <v>33.16</v>
      </c>
      <c r="D53" s="188">
        <f t="shared" si="1"/>
        <v>2.0507</v>
      </c>
    </row>
    <row r="54" ht="16.35" customHeight="1" spans="1:4">
      <c r="A54" s="189" t="s">
        <v>1202</v>
      </c>
      <c r="B54" s="190">
        <v>5</v>
      </c>
      <c r="C54" s="190">
        <v>0.8</v>
      </c>
      <c r="D54" s="188">
        <f t="shared" si="1"/>
        <v>6.25</v>
      </c>
    </row>
    <row r="55" ht="16.35" customHeight="1" spans="1:4">
      <c r="A55" s="189" t="s">
        <v>1203</v>
      </c>
      <c r="B55" s="190">
        <v>690</v>
      </c>
      <c r="C55" s="190">
        <v>579.68</v>
      </c>
      <c r="D55" s="188">
        <f t="shared" si="1"/>
        <v>1.1903</v>
      </c>
    </row>
    <row r="56" ht="16.35" customHeight="1" spans="1:4">
      <c r="A56" s="189" t="s">
        <v>1204</v>
      </c>
      <c r="B56" s="190">
        <v>3949</v>
      </c>
      <c r="C56" s="190">
        <v>3191.34</v>
      </c>
      <c r="D56" s="188">
        <f t="shared" si="1"/>
        <v>1.2374</v>
      </c>
    </row>
    <row r="57" s="176" customFormat="1" ht="16.35" customHeight="1" spans="1:6">
      <c r="A57" s="186" t="s">
        <v>1160</v>
      </c>
      <c r="B57" s="187">
        <v>12366</v>
      </c>
      <c r="C57" s="187">
        <v>10726</v>
      </c>
      <c r="D57" s="188">
        <f t="shared" si="1"/>
        <v>1.1529</v>
      </c>
      <c r="E57" s="177"/>
      <c r="F57" s="177"/>
    </row>
    <row r="58" ht="16.35" customHeight="1" spans="1:6">
      <c r="A58" s="189" t="s">
        <v>1205</v>
      </c>
      <c r="B58" s="190">
        <v>12366</v>
      </c>
      <c r="C58" s="190">
        <v>10726</v>
      </c>
      <c r="D58" s="188">
        <f t="shared" si="1"/>
        <v>1.1529</v>
      </c>
      <c r="E58" s="176"/>
      <c r="F58" s="176"/>
    </row>
    <row r="59" ht="16.35" customHeight="1" spans="1:4">
      <c r="A59" s="189" t="s">
        <v>1206</v>
      </c>
      <c r="B59" s="190"/>
      <c r="C59" s="190"/>
      <c r="D59" s="188"/>
    </row>
    <row r="60" s="176" customFormat="1" ht="16.35" customHeight="1" spans="1:6">
      <c r="A60" s="186" t="s">
        <v>1161</v>
      </c>
      <c r="B60" s="187">
        <v>8978</v>
      </c>
      <c r="C60" s="187">
        <v>8506.09</v>
      </c>
      <c r="D60" s="188">
        <f t="shared" si="1"/>
        <v>1.0555</v>
      </c>
      <c r="E60" s="177"/>
      <c r="F60" s="177"/>
    </row>
    <row r="61" ht="16.35" customHeight="1" spans="1:6">
      <c r="A61" s="189" t="s">
        <v>1207</v>
      </c>
      <c r="B61" s="190">
        <v>8978</v>
      </c>
      <c r="C61" s="190">
        <v>8506.09</v>
      </c>
      <c r="D61" s="188">
        <f t="shared" si="1"/>
        <v>1.0555</v>
      </c>
      <c r="E61" s="176"/>
      <c r="F61" s="176"/>
    </row>
    <row r="62" ht="16.35" customHeight="1" spans="1:4">
      <c r="A62" s="189" t="s">
        <v>1208</v>
      </c>
      <c r="B62" s="190"/>
      <c r="C62" s="190"/>
      <c r="D62" s="188"/>
    </row>
    <row r="63" ht="16.35" customHeight="1" spans="1:4">
      <c r="A63" s="189" t="s">
        <v>1209</v>
      </c>
      <c r="B63" s="190"/>
      <c r="C63" s="190"/>
      <c r="D63" s="188"/>
    </row>
    <row r="64" ht="16.35" customHeight="1" spans="1:4">
      <c r="A64" s="189" t="s">
        <v>1210</v>
      </c>
      <c r="B64" s="190"/>
      <c r="C64" s="190"/>
      <c r="D64" s="188"/>
    </row>
    <row r="65" s="176" customFormat="1" ht="16.35" customHeight="1" spans="1:6">
      <c r="A65" s="186" t="s">
        <v>1162</v>
      </c>
      <c r="B65" s="187">
        <v>33812</v>
      </c>
      <c r="C65" s="187">
        <v>10000</v>
      </c>
      <c r="D65" s="188">
        <f t="shared" si="1"/>
        <v>3.3812</v>
      </c>
      <c r="E65" s="177"/>
      <c r="F65" s="177"/>
    </row>
    <row r="66" ht="16.35" customHeight="1" spans="1:6">
      <c r="A66" s="189" t="s">
        <v>1211</v>
      </c>
      <c r="B66" s="190">
        <v>33812</v>
      </c>
      <c r="C66" s="190">
        <v>10000</v>
      </c>
      <c r="D66" s="188">
        <f t="shared" si="1"/>
        <v>3.3812</v>
      </c>
      <c r="E66" s="176"/>
      <c r="F66" s="176"/>
    </row>
    <row r="67" ht="16.35" customHeight="1" spans="1:4">
      <c r="A67" s="189" t="s">
        <v>1212</v>
      </c>
      <c r="B67" s="190"/>
      <c r="C67" s="190"/>
      <c r="D67" s="188"/>
    </row>
    <row r="68" s="176" customFormat="1" ht="16.35" customHeight="1" spans="1:6">
      <c r="A68" s="186" t="s">
        <v>1163</v>
      </c>
      <c r="B68" s="190"/>
      <c r="C68" s="190"/>
      <c r="D68" s="188"/>
      <c r="E68" s="177"/>
      <c r="F68" s="177"/>
    </row>
    <row r="69" ht="16.35" customHeight="1" spans="1:6">
      <c r="A69" s="189" t="s">
        <v>1213</v>
      </c>
      <c r="B69" s="190"/>
      <c r="C69" s="190"/>
      <c r="D69" s="188"/>
      <c r="E69" s="176"/>
      <c r="F69" s="176"/>
    </row>
    <row r="70" ht="16.35" customHeight="1" spans="1:4">
      <c r="A70" s="189" t="s">
        <v>1214</v>
      </c>
      <c r="B70" s="190"/>
      <c r="C70" s="190"/>
      <c r="D70" s="188"/>
    </row>
    <row r="71" ht="16.35" customHeight="1" spans="1:4">
      <c r="A71" s="189" t="s">
        <v>1215</v>
      </c>
      <c r="B71" s="190"/>
      <c r="C71" s="190"/>
      <c r="D71" s="188"/>
    </row>
    <row r="72" ht="16.35" customHeight="1" spans="1:4">
      <c r="A72" s="189" t="s">
        <v>1216</v>
      </c>
      <c r="B72" s="190"/>
      <c r="C72" s="190"/>
      <c r="D72" s="188"/>
    </row>
    <row r="73" s="176" customFormat="1" ht="16.35" customHeight="1" spans="1:6">
      <c r="A73" s="186" t="s">
        <v>1164</v>
      </c>
      <c r="B73" s="187">
        <v>1000</v>
      </c>
      <c r="C73" s="187">
        <v>1000</v>
      </c>
      <c r="D73" s="188">
        <f t="shared" si="1"/>
        <v>1</v>
      </c>
      <c r="E73" s="177"/>
      <c r="F73" s="177"/>
    </row>
    <row r="74" ht="16.35" customHeight="1" spans="1:6">
      <c r="A74" s="189" t="s">
        <v>1217</v>
      </c>
      <c r="B74" s="190">
        <v>1000</v>
      </c>
      <c r="C74" s="190">
        <v>1000</v>
      </c>
      <c r="D74" s="188">
        <f t="shared" si="1"/>
        <v>1</v>
      </c>
      <c r="E74" s="176"/>
      <c r="F74" s="176"/>
    </row>
    <row r="75" ht="16.35" customHeight="1" spans="1:4">
      <c r="A75" s="189" t="s">
        <v>1218</v>
      </c>
      <c r="B75" s="190"/>
      <c r="C75" s="190"/>
      <c r="D75" s="188"/>
    </row>
    <row r="76" s="176" customFormat="1" ht="16.35" customHeight="1" spans="1:6">
      <c r="A76" s="186" t="s">
        <v>1165</v>
      </c>
      <c r="B76" s="187">
        <v>76969</v>
      </c>
      <c r="C76" s="187">
        <v>67349.29</v>
      </c>
      <c r="D76" s="188">
        <f t="shared" si="1"/>
        <v>1.1428</v>
      </c>
      <c r="E76" s="177"/>
      <c r="F76" s="177"/>
    </row>
    <row r="77" ht="16.35" customHeight="1" spans="1:6">
      <c r="A77" s="189" t="s">
        <v>1219</v>
      </c>
      <c r="B77" s="190"/>
      <c r="C77" s="190"/>
      <c r="D77" s="188"/>
      <c r="E77" s="176"/>
      <c r="F77" s="176"/>
    </row>
    <row r="78" ht="16.35" customHeight="1" spans="1:4">
      <c r="A78" s="189" t="s">
        <v>1220</v>
      </c>
      <c r="B78" s="190"/>
      <c r="C78" s="190"/>
      <c r="D78" s="188"/>
    </row>
    <row r="79" ht="16.35" customHeight="1" spans="1:4">
      <c r="A79" s="189" t="s">
        <v>1221</v>
      </c>
      <c r="B79" s="190"/>
      <c r="C79" s="190"/>
      <c r="D79" s="188"/>
    </row>
    <row r="80" ht="17.45" customHeight="1" spans="1:4">
      <c r="A80" s="189" t="s">
        <v>1222</v>
      </c>
      <c r="B80" s="190">
        <v>76969</v>
      </c>
      <c r="C80" s="190">
        <v>67349.29</v>
      </c>
      <c r="D80" s="188">
        <f t="shared" si="1"/>
        <v>1.1428</v>
      </c>
    </row>
    <row r="81" ht="24" customHeight="1" spans="1:4">
      <c r="A81" s="191" t="s">
        <v>1223</v>
      </c>
      <c r="B81" s="192"/>
      <c r="C81" s="192"/>
      <c r="D81" s="193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B64"/>
  <sheetViews>
    <sheetView workbookViewId="0">
      <selection activeCell="G11" sqref="G11"/>
    </sheetView>
  </sheetViews>
  <sheetFormatPr defaultColWidth="9" defaultRowHeight="14.25" outlineLevelCol="1"/>
  <cols>
    <col min="1" max="1" width="64.25" customWidth="1"/>
    <col min="2" max="2" width="22.875" customWidth="1"/>
  </cols>
  <sheetData>
    <row r="1" spans="1:1">
      <c r="A1" s="16" t="s">
        <v>1224</v>
      </c>
    </row>
    <row r="2" ht="29.1" customHeight="1" spans="1:2">
      <c r="A2" s="160" t="s">
        <v>1225</v>
      </c>
      <c r="B2" s="160"/>
    </row>
    <row r="3" spans="1:2">
      <c r="A3" s="169"/>
      <c r="B3" s="126" t="s">
        <v>1226</v>
      </c>
    </row>
    <row r="4" ht="19.7" customHeight="1" spans="1:2">
      <c r="A4" s="170" t="s">
        <v>157</v>
      </c>
      <c r="B4" s="106" t="s">
        <v>1227</v>
      </c>
    </row>
    <row r="5" ht="16.7" customHeight="1" spans="1:2">
      <c r="A5" s="171" t="s">
        <v>1228</v>
      </c>
      <c r="B5" s="172"/>
    </row>
    <row r="6" ht="16.7" customHeight="1" spans="1:2">
      <c r="A6" s="173" t="s">
        <v>1229</v>
      </c>
      <c r="B6" s="172"/>
    </row>
    <row r="7" ht="16.7" customHeight="1" spans="1:2">
      <c r="A7" s="173" t="s">
        <v>1230</v>
      </c>
      <c r="B7" s="172"/>
    </row>
    <row r="8" ht="16.7" customHeight="1" spans="1:2">
      <c r="A8" s="173" t="s">
        <v>1231</v>
      </c>
      <c r="B8" s="172"/>
    </row>
    <row r="9" ht="16.7" customHeight="1" spans="1:2">
      <c r="A9" s="171" t="s">
        <v>1232</v>
      </c>
      <c r="B9" s="172"/>
    </row>
    <row r="10" ht="16.7" customHeight="1" spans="1:2">
      <c r="A10" s="173" t="s">
        <v>1233</v>
      </c>
      <c r="B10" s="172"/>
    </row>
    <row r="11" ht="16.7" customHeight="1" spans="1:2">
      <c r="A11" s="173" t="s">
        <v>1234</v>
      </c>
      <c r="B11" s="172"/>
    </row>
    <row r="12" ht="16.7" customHeight="1" spans="1:2">
      <c r="A12" s="173" t="s">
        <v>1235</v>
      </c>
      <c r="B12" s="172"/>
    </row>
    <row r="13" ht="16.7" customHeight="1" spans="1:2">
      <c r="A13" s="173" t="s">
        <v>1236</v>
      </c>
      <c r="B13" s="172"/>
    </row>
    <row r="14" ht="16.7" customHeight="1" spans="1:2">
      <c r="A14" s="173" t="s">
        <v>1237</v>
      </c>
      <c r="B14" s="172"/>
    </row>
    <row r="15" ht="16.7" customHeight="1" spans="1:2">
      <c r="A15" s="173" t="s">
        <v>1238</v>
      </c>
      <c r="B15" s="172"/>
    </row>
    <row r="16" ht="16.7" customHeight="1" spans="1:2">
      <c r="A16" s="173" t="s">
        <v>1239</v>
      </c>
      <c r="B16" s="172"/>
    </row>
    <row r="17" ht="16.7" customHeight="1" spans="1:2">
      <c r="A17" s="173" t="s">
        <v>1240</v>
      </c>
      <c r="B17" s="172"/>
    </row>
    <row r="18" ht="16.7" customHeight="1" spans="1:2">
      <c r="A18" s="173" t="s">
        <v>1241</v>
      </c>
      <c r="B18" s="172"/>
    </row>
    <row r="19" ht="16.7" customHeight="1" spans="1:2">
      <c r="A19" s="174" t="s">
        <v>1242</v>
      </c>
      <c r="B19" s="172"/>
    </row>
    <row r="20" ht="16.7" customHeight="1" spans="1:2">
      <c r="A20" s="173" t="s">
        <v>1243</v>
      </c>
      <c r="B20" s="172"/>
    </row>
    <row r="21" ht="16.7" customHeight="1" spans="1:2">
      <c r="A21" s="173" t="s">
        <v>1244</v>
      </c>
      <c r="B21" s="172"/>
    </row>
    <row r="22" ht="16.7" customHeight="1" spans="1:2">
      <c r="A22" s="173" t="s">
        <v>1245</v>
      </c>
      <c r="B22" s="172"/>
    </row>
    <row r="23" ht="16.7" customHeight="1" spans="1:2">
      <c r="A23" s="173" t="s">
        <v>1246</v>
      </c>
      <c r="B23" s="172"/>
    </row>
    <row r="24" ht="16.7" customHeight="1" spans="1:2">
      <c r="A24" s="173" t="s">
        <v>1247</v>
      </c>
      <c r="B24" s="172"/>
    </row>
    <row r="25" ht="16.7" customHeight="1" spans="1:2">
      <c r="A25" s="171" t="s">
        <v>1248</v>
      </c>
      <c r="B25" s="172"/>
    </row>
    <row r="26" ht="16.7" customHeight="1" spans="1:2">
      <c r="A26" s="173" t="s">
        <v>1249</v>
      </c>
      <c r="B26" s="172"/>
    </row>
    <row r="27" ht="16.7" customHeight="1" spans="1:2">
      <c r="A27" s="173" t="s">
        <v>1250</v>
      </c>
      <c r="B27" s="172"/>
    </row>
    <row r="28" ht="16.7" customHeight="1" spans="1:2">
      <c r="A28" s="173" t="s">
        <v>1251</v>
      </c>
      <c r="B28" s="172"/>
    </row>
    <row r="29" ht="16.7" customHeight="1" spans="1:2">
      <c r="A29" s="173" t="s">
        <v>1250</v>
      </c>
      <c r="B29" s="172"/>
    </row>
    <row r="30" ht="16.7" customHeight="1" spans="1:2">
      <c r="A30" s="173" t="s">
        <v>1252</v>
      </c>
      <c r="B30" s="172"/>
    </row>
    <row r="31" ht="16.7" customHeight="1" spans="1:2">
      <c r="A31" s="173" t="s">
        <v>1250</v>
      </c>
      <c r="B31" s="172"/>
    </row>
    <row r="32" ht="16.7" customHeight="1" spans="1:2">
      <c r="A32" s="173" t="s">
        <v>1253</v>
      </c>
      <c r="B32" s="172"/>
    </row>
    <row r="33" ht="16.7" customHeight="1" spans="1:2">
      <c r="A33" s="173" t="s">
        <v>1250</v>
      </c>
      <c r="B33" s="172"/>
    </row>
    <row r="34" ht="16.7" customHeight="1" spans="1:2">
      <c r="A34" s="173" t="s">
        <v>1254</v>
      </c>
      <c r="B34" s="172"/>
    </row>
    <row r="35" ht="16.7" customHeight="1" spans="1:2">
      <c r="A35" s="173" t="s">
        <v>1250</v>
      </c>
      <c r="B35" s="172"/>
    </row>
    <row r="36" ht="16.7" customHeight="1" spans="1:2">
      <c r="A36" s="173" t="s">
        <v>1255</v>
      </c>
      <c r="B36" s="172"/>
    </row>
    <row r="37" ht="16.7" customHeight="1" spans="1:2">
      <c r="A37" s="173" t="s">
        <v>1250</v>
      </c>
      <c r="B37" s="172"/>
    </row>
    <row r="38" ht="16.7" customHeight="1" spans="1:2">
      <c r="A38" s="173" t="s">
        <v>1256</v>
      </c>
      <c r="B38" s="172"/>
    </row>
    <row r="39" ht="16.7" customHeight="1" spans="1:2">
      <c r="A39" s="173" t="s">
        <v>1250</v>
      </c>
      <c r="B39" s="172"/>
    </row>
    <row r="40" ht="16.7" customHeight="1" spans="1:2">
      <c r="A40" s="173" t="s">
        <v>1257</v>
      </c>
      <c r="B40" s="172"/>
    </row>
    <row r="41" ht="16.7" customHeight="1" spans="1:2">
      <c r="A41" s="173" t="s">
        <v>1250</v>
      </c>
      <c r="B41" s="172"/>
    </row>
    <row r="42" ht="16.7" customHeight="1" spans="1:2">
      <c r="A42" s="173" t="s">
        <v>1258</v>
      </c>
      <c r="B42" s="172"/>
    </row>
    <row r="43" ht="16.7" customHeight="1" spans="1:2">
      <c r="A43" s="173" t="s">
        <v>1250</v>
      </c>
      <c r="B43" s="172"/>
    </row>
    <row r="44" ht="16.7" customHeight="1" spans="1:2">
      <c r="A44" s="173" t="s">
        <v>1259</v>
      </c>
      <c r="B44" s="172"/>
    </row>
    <row r="45" ht="16.7" customHeight="1" spans="1:2">
      <c r="A45" s="173" t="s">
        <v>1250</v>
      </c>
      <c r="B45" s="172"/>
    </row>
    <row r="46" ht="16.7" customHeight="1" spans="1:2">
      <c r="A46" s="173" t="s">
        <v>1260</v>
      </c>
      <c r="B46" s="172"/>
    </row>
    <row r="47" ht="16.7" customHeight="1" spans="1:2">
      <c r="A47" s="173" t="s">
        <v>1250</v>
      </c>
      <c r="B47" s="172"/>
    </row>
    <row r="48" ht="16.7" customHeight="1" spans="1:2">
      <c r="A48" s="173" t="s">
        <v>1261</v>
      </c>
      <c r="B48" s="172"/>
    </row>
    <row r="49" ht="16.7" customHeight="1" spans="1:2">
      <c r="A49" s="173" t="s">
        <v>1250</v>
      </c>
      <c r="B49" s="172"/>
    </row>
    <row r="50" ht="16.7" customHeight="1" spans="1:2">
      <c r="A50" s="173" t="s">
        <v>1262</v>
      </c>
      <c r="B50" s="172"/>
    </row>
    <row r="51" ht="16.7" customHeight="1" spans="1:2">
      <c r="A51" s="173" t="s">
        <v>1250</v>
      </c>
      <c r="B51" s="172"/>
    </row>
    <row r="52" ht="16.7" customHeight="1" spans="1:2">
      <c r="A52" s="173" t="s">
        <v>1263</v>
      </c>
      <c r="B52" s="172"/>
    </row>
    <row r="53" ht="16.7" customHeight="1" spans="1:2">
      <c r="A53" s="173" t="s">
        <v>1250</v>
      </c>
      <c r="B53" s="172"/>
    </row>
    <row r="54" ht="16.7" customHeight="1" spans="1:2">
      <c r="A54" s="173" t="s">
        <v>1264</v>
      </c>
      <c r="B54" s="172"/>
    </row>
    <row r="55" ht="16.7" customHeight="1" spans="1:2">
      <c r="A55" s="173" t="s">
        <v>1250</v>
      </c>
      <c r="B55" s="172"/>
    </row>
    <row r="56" ht="16.7" customHeight="1" spans="1:2">
      <c r="A56" s="173" t="s">
        <v>1265</v>
      </c>
      <c r="B56" s="172"/>
    </row>
    <row r="57" ht="16.7" customHeight="1" spans="1:2">
      <c r="A57" s="173" t="s">
        <v>1250</v>
      </c>
      <c r="B57" s="172"/>
    </row>
    <row r="58" ht="16.7" customHeight="1" spans="1:2">
      <c r="A58" s="173" t="s">
        <v>1266</v>
      </c>
      <c r="B58" s="172"/>
    </row>
    <row r="59" ht="16.7" customHeight="1" spans="1:2">
      <c r="A59" s="173" t="s">
        <v>1250</v>
      </c>
      <c r="B59" s="172"/>
    </row>
    <row r="60" ht="16.7" customHeight="1" spans="1:2">
      <c r="A60" s="173" t="s">
        <v>1267</v>
      </c>
      <c r="B60" s="172"/>
    </row>
    <row r="61" ht="16.7" customHeight="1" spans="1:2">
      <c r="A61" s="173" t="s">
        <v>1250</v>
      </c>
      <c r="B61" s="172"/>
    </row>
    <row r="62" ht="16.7" customHeight="1" spans="1:2">
      <c r="A62" s="173" t="s">
        <v>1268</v>
      </c>
      <c r="B62" s="172"/>
    </row>
    <row r="63" ht="18.75" customHeight="1" spans="1:2">
      <c r="A63" s="104" t="s">
        <v>1269</v>
      </c>
      <c r="B63" s="104"/>
    </row>
    <row r="64" ht="53.45" customHeight="1" spans="1:2">
      <c r="A64" s="175" t="s">
        <v>1270</v>
      </c>
      <c r="B64" s="175"/>
    </row>
  </sheetData>
  <mergeCells count="2">
    <mergeCell ref="A2:B2"/>
    <mergeCell ref="A64:B64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XFD17"/>
  <sheetViews>
    <sheetView showZeros="0" workbookViewId="0">
      <selection activeCell="I9" sqref="I9"/>
    </sheetView>
  </sheetViews>
  <sheetFormatPr defaultColWidth="9" defaultRowHeight="14.25"/>
  <cols>
    <col min="1" max="1" width="19.875" style="159" customWidth="1"/>
    <col min="2" max="2" width="17.25" style="159" customWidth="1"/>
    <col min="3" max="3" width="14.125" style="159" customWidth="1"/>
    <col min="4" max="4" width="17.375" style="159" customWidth="1"/>
    <col min="5" max="5" width="15" style="159" customWidth="1"/>
    <col min="6" max="16384" width="9" style="159"/>
  </cols>
  <sheetData>
    <row r="1" spans="1:16384">
      <c r="A1" s="16" t="s">
        <v>1271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  <c r="XFB1" s="16"/>
      <c r="XFC1" s="16"/>
      <c r="XFD1" s="16"/>
    </row>
    <row r="2" ht="54.75" customHeight="1" spans="1:5">
      <c r="A2" s="160" t="s">
        <v>1272</v>
      </c>
      <c r="B2" s="160"/>
      <c r="C2" s="160"/>
      <c r="D2" s="160"/>
      <c r="E2" s="160"/>
    </row>
    <row r="3" ht="21" customHeight="1" spans="1:5">
      <c r="A3" s="161"/>
      <c r="B3" s="161"/>
      <c r="C3" s="161"/>
      <c r="D3" s="161"/>
      <c r="E3" s="162" t="s">
        <v>63</v>
      </c>
    </row>
    <row r="4" ht="24" customHeight="1" spans="1:5">
      <c r="A4" s="163" t="s">
        <v>1273</v>
      </c>
      <c r="B4" s="163" t="s">
        <v>1274</v>
      </c>
      <c r="C4" s="163" t="s">
        <v>1275</v>
      </c>
      <c r="D4" s="163" t="s">
        <v>1276</v>
      </c>
      <c r="E4" s="163" t="s">
        <v>1277</v>
      </c>
    </row>
    <row r="5" ht="24" customHeight="1" spans="1:5">
      <c r="A5" s="164" t="s">
        <v>1278</v>
      </c>
      <c r="B5" s="164"/>
      <c r="C5" s="165"/>
      <c r="D5" s="165"/>
      <c r="E5" s="165"/>
    </row>
    <row r="6" ht="24" customHeight="1" spans="1:5">
      <c r="A6" s="164" t="s">
        <v>1278</v>
      </c>
      <c r="B6" s="164"/>
      <c r="C6" s="165"/>
      <c r="D6" s="165"/>
      <c r="E6" s="165"/>
    </row>
    <row r="7" ht="24" customHeight="1" spans="1:5">
      <c r="A7" s="164" t="s">
        <v>1278</v>
      </c>
      <c r="B7" s="164"/>
      <c r="C7" s="165"/>
      <c r="D7" s="165"/>
      <c r="E7" s="165"/>
    </row>
    <row r="8" ht="24" customHeight="1" spans="1:5">
      <c r="A8" s="164" t="s">
        <v>1278</v>
      </c>
      <c r="B8" s="164"/>
      <c r="C8" s="165"/>
      <c r="D8" s="165"/>
      <c r="E8" s="165"/>
    </row>
    <row r="9" ht="24" customHeight="1" spans="1:5">
      <c r="A9" s="164" t="s">
        <v>1278</v>
      </c>
      <c r="B9" s="164"/>
      <c r="C9" s="165"/>
      <c r="D9" s="165"/>
      <c r="E9" s="165"/>
    </row>
    <row r="10" ht="24" customHeight="1" spans="1:5">
      <c r="A10" s="164" t="s">
        <v>1278</v>
      </c>
      <c r="B10" s="164"/>
      <c r="C10" s="165"/>
      <c r="D10" s="165"/>
      <c r="E10" s="165"/>
    </row>
    <row r="11" ht="24" customHeight="1" spans="1:5">
      <c r="A11" s="164" t="s">
        <v>1278</v>
      </c>
      <c r="B11" s="164"/>
      <c r="C11" s="165"/>
      <c r="D11" s="165"/>
      <c r="E11" s="165"/>
    </row>
    <row r="12" ht="24" customHeight="1" spans="1:5">
      <c r="A12" s="164" t="s">
        <v>1278</v>
      </c>
      <c r="B12" s="164"/>
      <c r="C12" s="165"/>
      <c r="D12" s="165"/>
      <c r="E12" s="165"/>
    </row>
    <row r="13" ht="24" customHeight="1" spans="1:5">
      <c r="A13" s="164" t="s">
        <v>1278</v>
      </c>
      <c r="B13" s="164"/>
      <c r="C13" s="165"/>
      <c r="D13" s="165"/>
      <c r="E13" s="165"/>
    </row>
    <row r="14" ht="24" customHeight="1" spans="1:5">
      <c r="A14" s="164" t="s">
        <v>1278</v>
      </c>
      <c r="B14" s="164"/>
      <c r="C14" s="165"/>
      <c r="D14" s="165"/>
      <c r="E14" s="165"/>
    </row>
    <row r="15" ht="24" customHeight="1" spans="1:5">
      <c r="A15" s="164" t="s">
        <v>1279</v>
      </c>
      <c r="B15" s="164"/>
      <c r="C15" s="165"/>
      <c r="D15" s="165"/>
      <c r="E15" s="165"/>
    </row>
    <row r="16" ht="24" customHeight="1" spans="1:5">
      <c r="A16" s="163" t="s">
        <v>1168</v>
      </c>
      <c r="B16" s="163"/>
      <c r="C16" s="166"/>
      <c r="D16" s="166"/>
      <c r="E16" s="166"/>
    </row>
    <row r="17" ht="48.75" customHeight="1" spans="1:5">
      <c r="A17" s="167" t="s">
        <v>1270</v>
      </c>
      <c r="B17" s="167"/>
      <c r="C17" s="168"/>
      <c r="D17" s="168"/>
      <c r="E17" s="168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附表5-1</vt:lpstr>
      <vt:lpstr>附表5-2</vt:lpstr>
      <vt:lpstr>附表5-3</vt:lpstr>
      <vt:lpstr>附表5-4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小灵通</cp:lastModifiedBy>
  <dcterms:created xsi:type="dcterms:W3CDTF">2008-01-10T09:59:00Z</dcterms:created>
  <cp:lastPrinted>2018-01-19T08:43:00Z</cp:lastPrinted>
  <dcterms:modified xsi:type="dcterms:W3CDTF">2023-03-23T02:12:44Z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09DEE35163124DC4A3845ECF5F44C192</vt:lpwstr>
  </property>
</Properties>
</file>