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2023.1" sheetId="1" r:id="rId1"/>
    <sheet name="2023.2" sheetId="2" r:id="rId2"/>
    <sheet name="2023.3" sheetId="3" r:id="rId3"/>
    <sheet name="2023.4" sheetId="4" r:id="rId4"/>
    <sheet name="2023.5" sheetId="5" r:id="rId5"/>
    <sheet name="2023.6" sheetId="6" r:id="rId6"/>
  </sheets>
  <calcPr calcId="144525"/>
</workbook>
</file>

<file path=xl/sharedStrings.xml><?xml version="1.0" encoding="utf-8"?>
<sst xmlns="http://schemas.openxmlformats.org/spreadsheetml/2006/main" count="327" uniqueCount="111">
  <si>
    <r>
      <rPr>
        <b/>
        <sz val="20"/>
        <rFont val="Times New Roman"/>
        <charset val="0"/>
      </rP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1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</si>
  <si>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</si>
  <si>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</si>
  <si>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</si>
  <si>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</si>
  <si>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</si>
  <si>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</si>
  <si>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</si>
  <si>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</si>
  <si>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</si>
  <si>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</si>
  <si>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</si>
  <si>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</si>
  <si>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</si>
  <si>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</si>
  <si>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</si>
  <si>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</si>
  <si>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</si>
  <si>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</si>
  <si>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</si>
  <si>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</si>
  <si>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</si>
  <si>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</si>
  <si>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</si>
  <si>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</si>
  <si>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</si>
  <si>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</si>
  <si>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</si>
  <si>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</si>
  <si>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</si>
  <si>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</si>
  <si>
    <t>附、全市收入数</t>
  </si>
  <si>
    <t>占全市比重%</t>
  </si>
  <si>
    <t xml:space="preserve"> 其中：1、仙游县</t>
  </si>
  <si>
    <t xml:space="preserve">       2、荔城区</t>
  </si>
  <si>
    <t xml:space="preserve">       3、城厢区</t>
  </si>
  <si>
    <t xml:space="preserve">       4、涵江区</t>
  </si>
  <si>
    <t xml:space="preserve">       5、秀屿区</t>
  </si>
  <si>
    <t xml:space="preserve">       6、北岸</t>
  </si>
  <si>
    <t xml:space="preserve">       7、湄洲岛</t>
  </si>
  <si>
    <t xml:space="preserve">       8、市本级</t>
  </si>
  <si>
    <t>备注：1、2022年各月收入数分别为1月81349、2月49779、3月59735、4月29608、5月27906、6月46917、</t>
  </si>
  <si>
    <t xml:space="preserve">        7月35969、8月28103、9月27653、10月44449、11月22064、12月33305万元</t>
  </si>
  <si>
    <t xml:space="preserve">     2、2023年各月收入数为：1月81377万元</t>
  </si>
  <si>
    <t xml:space="preserve">      3、保利（莆田）房地产2985万元（保利（莆田）房地产开发有限公司1345万元、莆田中玺投资有限公司975万元、</t>
  </si>
  <si>
    <t xml:space="preserve">         莆田中嘉置业有限公司665万元）、兆宇置业（建发）3424万元、兆玺置业（建发）2185万元、正荣财富452万元、</t>
  </si>
  <si>
    <t xml:space="preserve">         三棵树涂料股份1178万元、巨岸建设1038万元、联中百置业694万元、协丰鞋业7718万元、鑫龙（百合）鞋业3427万元 、</t>
  </si>
  <si>
    <t xml:space="preserve">         双驰1301万元（双源鞋业946万元、星昌鞋业355万元）、永丰鞋业381万元、元丰房地产372万元、伟丰鞋业465万元、</t>
  </si>
  <si>
    <t xml:space="preserve">         东瑞制药486万元、映荷建筑劳务494万元 、调库8000万元。</t>
  </si>
  <si>
    <t>主管：陈志鸿</t>
  </si>
  <si>
    <t>制表：李飞燕</t>
  </si>
  <si>
    <r>
      <rPr>
        <b/>
        <sz val="20"/>
        <rFont val="Times New Roman"/>
        <charset val="0"/>
      </rP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2</t>
    </r>
    <r>
      <rPr>
        <b/>
        <sz val="20"/>
        <rFont val="宋体"/>
        <charset val="0"/>
      </rPr>
      <t>月份上下级财政收支情况总表</t>
    </r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</si>
  <si>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2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28</t>
    </r>
    <r>
      <rPr>
        <sz val="11"/>
        <rFont val="宋体"/>
        <charset val="0"/>
      </rPr>
      <t>日</t>
    </r>
  </si>
  <si>
    <t xml:space="preserve">         7月35969、8月28103、9月27653、10月44449、11月22064、12月33305万元</t>
  </si>
  <si>
    <t xml:space="preserve">      2、2023年各月收入数为：1月81377、2月49511万元</t>
  </si>
  <si>
    <t xml:space="preserve">       3、保利（莆田）房地产4599万元（保利（莆田）房地产开发有限公司2380万元、莆田中玺投资有限公司1453万元、</t>
  </si>
  <si>
    <t xml:space="preserve">          莆田中嘉置业有限公司766万元）、兆宇置业（建发）4503万元、兆玺置业（建发）2324万元、正荣财富455万元、</t>
  </si>
  <si>
    <t xml:space="preserve">          三棵树2232万元（三棵树涂料股份1319万元、三棵树建筑材料913万元）、巨岸建设1400万元、联中百置业1227万元、</t>
  </si>
  <si>
    <t xml:space="preserve">          协丰鞋业8489万元、鑫龙（百合）鞋业6484万元 、双驰2181万元（双源鞋业1362万元、星昌鞋业372万元、</t>
  </si>
  <si>
    <t xml:space="preserve">          联盛鞋业447万元）、永丰鞋业786万元、元丰房地产517万元、伟丰鞋业757万元、东瑞制药1460万元、</t>
  </si>
  <si>
    <t xml:space="preserve">          映荷建筑劳务550万元 、东方猎狼服装织造561万元、艾力艾三路鞋业318万元、鹭燕医药302万元、旷远集团818万元</t>
  </si>
  <si>
    <t xml:space="preserve">         （旷盈鑫市政工程354万元、旷远能源股份464万元）、调库11000万元。</t>
  </si>
  <si>
    <r>
      <rPr>
        <b/>
        <sz val="20"/>
        <rFont val="Times New Roman"/>
        <charset val="0"/>
      </rP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3</t>
    </r>
    <r>
      <rPr>
        <b/>
        <sz val="20"/>
        <rFont val="宋体"/>
        <charset val="0"/>
      </rPr>
      <t>月份上下级财政收支情况总表</t>
    </r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</si>
  <si>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3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</si>
  <si>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 2、2023年各月收入数为：1月81377、2月49511、3月60500万元</t>
  </si>
  <si>
    <t xml:space="preserve">      3、保利（莆田）房地产11097万元（保利（莆田）房地产开发有限公司8294万元、莆田中玺投资有限公司1955万元、</t>
  </si>
  <si>
    <t xml:space="preserve">         莆田中嘉置业有限公司848万元）、兆宇置业（建发）5221万元、兆玺置业（建发）2321万元、正荣财富455万元、</t>
  </si>
  <si>
    <t xml:space="preserve">         三棵树5270万元（三棵树涂料股份1908万元、三棵树建筑材料3042万元、三棵树建筑装饰320万元）、巨岸5049万元</t>
  </si>
  <si>
    <t xml:space="preserve">        (巨利置业3537万元、巨岸建设1512万元)、联中百置业1950万元、协丰鞋业11818万元（含免抵调库6760万元）、</t>
  </si>
  <si>
    <t xml:space="preserve">         鑫龙（百合）鞋业19512万元（含免抵调库15307万元） 、双驰5028万元（双源鞋业3406万元（含免抵调库2271万元）、</t>
  </si>
  <si>
    <t xml:space="preserve">         星昌鞋业719万元（含免抵调库564万元）、联盛鞋业518万元（含免抵调库13万元）、双联鞋业385万元（含免抵调库254万元））、</t>
  </si>
  <si>
    <t xml:space="preserve">         永丰鞋业1034万元、元丰房地产518万元、伟丰鞋业1473万元（含免抵调库1067万元）、东瑞制药1700万元、</t>
  </si>
  <si>
    <t xml:space="preserve">         映荷建筑劳务589万元 、东方猎狼服装织造851万元（含免抵调库102万元）、艾力艾三路鞋业926万元（含免抵调库698万元）、</t>
  </si>
  <si>
    <t xml:space="preserve">         鹭燕医药356万元、旷远集团930万元（旷盈鑫市政工程403万元、旷远能源股份527万元）、星成鞋业441万元</t>
  </si>
  <si>
    <t xml:space="preserve">       （含免抵调库398万元）、联正宏置业528万元、协龙鞋业648万元（含免抵调库480万元）、来克体育1344万元（含免抵调库1228万元）。</t>
  </si>
  <si>
    <t xml:space="preserve">      4、免抵调增增值税31880万元。</t>
  </si>
  <si>
    <r>
      <rPr>
        <b/>
        <sz val="20"/>
        <rFont val="Times New Roman"/>
        <charset val="0"/>
      </rP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4</t>
    </r>
    <r>
      <rPr>
        <b/>
        <sz val="20"/>
        <rFont val="宋体"/>
        <charset val="0"/>
      </rPr>
      <t>月份上下级财政收支情况总表</t>
    </r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</si>
  <si>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4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30</t>
    </r>
    <r>
      <rPr>
        <sz val="11"/>
        <rFont val="宋体"/>
        <charset val="0"/>
      </rPr>
      <t>日</t>
    </r>
  </si>
  <si>
    <t>备注：1、2022年各月收入数分别为1月81349万元、2月49779万元、3月59735万元、4月29608万元、5月27906万元、6月46917万元、</t>
  </si>
  <si>
    <t xml:space="preserve">         7月35969万元、8月28103万元、9月27653万元、10月44449万元、11月22064万元、12月33305万元</t>
  </si>
  <si>
    <t xml:space="preserve">      2、2023年各月收入数为：1月81377万元、2月49511万元、3月60500万元、4月32035万元</t>
  </si>
  <si>
    <t xml:space="preserve">      3、鑫龙（百合）鞋业汇总20149万元（含免抵调库15307万元，其中：鑫龙鞋业10340万元 、百合鞋业8210万元、</t>
  </si>
  <si>
    <t xml:space="preserve">         铭鑫鞋业928万元、鑫茂鞋业671万元）、协丰鞋业12687万元（含免抵调库6760万元）、三棵树汇总7257万元</t>
  </si>
  <si>
    <t xml:space="preserve">       （三棵树建筑材料4706万元、三棵树涂料股份2209万元、三棵树建筑装饰342万元）、双驰汇总5871万元</t>
  </si>
  <si>
    <t xml:space="preserve">       （含免抵调库3102万元，其中：双源鞋业4049万元、星昌鞋业744万元、联盛鞋业610万元、双联鞋业468万元）、</t>
  </si>
  <si>
    <t xml:space="preserve">         永丰鞋业1702万元、伟丰鞋业1566万元（含免抵调库1067万元）、来克体育1371万元（含免抵调库1228万元）、</t>
  </si>
  <si>
    <t xml:space="preserve">         东方猎狼服装织造1066万元（含免抵调库102万元）、艾力艾三路鞋业973万元（含免抵调库698万元）、</t>
  </si>
  <si>
    <t xml:space="preserve">         协龙鞋业696万元（含免抵调库480万元）、星成鞋业456万元（含免抵调库398万元）；保利房地产汇总10200万元</t>
  </si>
  <si>
    <t xml:space="preserve">       （保利（莆田）房地产开发有限公司6020万元、莆田中玺投资有限公司3087万元、莆田中嘉置业有限公司1093万元）、</t>
  </si>
  <si>
    <t xml:space="preserve">         元丰房地产724万元、兆宇置业（建发）6553万元、巨岸汇总5742万元(巨利置业3538万元、巨岸建设2204万元)、</t>
  </si>
  <si>
    <t xml:space="preserve">         联中百置业2458万元、兆玺置业（建发）2332万元、联正宏置业537万元、正荣财富468万元、旷远集团汇总1451万元</t>
  </si>
  <si>
    <t xml:space="preserve">       （旷远能源股份952万元、旷盈鑫市政工程499万元）、东瑞制药2626万元、映荷建筑劳务1187万元 、恒而达766万元、</t>
  </si>
  <si>
    <r>
      <rPr>
        <sz val="10.5"/>
        <rFont val="宋体"/>
        <charset val="134"/>
      </rPr>
      <t xml:space="preserve">         鹭燕医药725万元；</t>
    </r>
    <r>
      <rPr>
        <b/>
        <sz val="10.5"/>
        <rFont val="宋体"/>
        <charset val="134"/>
      </rPr>
      <t>免抵调库增值税全区合计31880万元。</t>
    </r>
  </si>
  <si>
    <r>
      <rPr>
        <b/>
        <sz val="20"/>
        <rFont val="Times New Roman"/>
        <charset val="0"/>
      </rP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5</t>
    </r>
    <r>
      <rPr>
        <b/>
        <sz val="20"/>
        <rFont val="宋体"/>
        <charset val="0"/>
      </rPr>
      <t>月份上下级财政收支情况总表</t>
    </r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</si>
  <si>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5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</si>
  <si>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 2、2023年各月收入数为：1月81377万元、2月49511万元、3月60500万元、4月32035万元、5月49642万元</t>
  </si>
  <si>
    <t xml:space="preserve">      3、鑫龙（百合）鞋业汇总20571万元（含免抵调库15307万元，其中：鑫龙鞋业10519万元 、百合鞋业8245万元、</t>
  </si>
  <si>
    <t xml:space="preserve">         铭鑫鞋业1118万元、鑫茂鞋业689万元）、协丰鞋业12744万元（含免抵调库6760万元）、三棵树汇总8436万元</t>
  </si>
  <si>
    <t xml:space="preserve">       （三棵树建筑材料5233万元、三棵树涂料股份2421万元、三棵树建筑装饰416万元、三江包装366万元）、</t>
  </si>
  <si>
    <t xml:space="preserve">         双驰汇总7686万元（含免抵调库3102万元，其中：双源鞋业5040万元、星昌鞋业1331万元、联盛鞋业826万元、</t>
  </si>
  <si>
    <t xml:space="preserve">         双联鞋业489万元）、永丰鞋业2168万元、伟丰鞋业1615万元（含免抵调库1067万元）、来克体育1406万元</t>
  </si>
  <si>
    <t xml:space="preserve">       （含免抵调库1228万元）、东方猎狼服装织造1378万元（含免抵调库102万元）、艾力艾三路鞋业998万元</t>
  </si>
  <si>
    <t xml:space="preserve">       （含免抵调库698万元）、协龙鞋业726万元（含免抵调库480万元）、星成鞋业465万元（含免抵调库398万元）；</t>
  </si>
  <si>
    <t xml:space="preserve">         保利房地产汇总10884万元（保利（莆田）房地产开发有限公司6671万元、莆田中玺投资有限公司2749万元、</t>
  </si>
  <si>
    <t xml:space="preserve">         莆田中嘉置业有限公司1464万元）、元丰房地产729万元、金乐城房地产351万元、兆宇置业（建发）8167万元、</t>
  </si>
  <si>
    <t xml:space="preserve">         巨岸汇总5957万元(巨利置业3550万元、巨岸建设2407万元)、旷远集团汇总4166万元（旷远能源股份2351万元、</t>
  </si>
  <si>
    <t xml:space="preserve">         旷盈鑫市政工程1815万元）、联中百置业3493万元、兆玺置业（建发）2342万元、正荣财富907万元、</t>
  </si>
  <si>
    <t xml:space="preserve">         联正宏置业542万元、东瑞制药3281万元、映荷建筑劳务1196万元 、鹭燕医药840万元、恒而达771万元；</t>
  </si>
  <si>
    <t xml:space="preserve">         免抵调库增值税全区合计31880万元。</t>
  </si>
  <si>
    <r>
      <rPr>
        <b/>
        <sz val="20"/>
        <rFont val="Times New Roman"/>
        <charset val="0"/>
      </rPr>
      <t>2023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6</t>
    </r>
    <r>
      <rPr>
        <b/>
        <sz val="20"/>
        <rFont val="宋体"/>
        <charset val="0"/>
      </rPr>
      <t>月份上下级财政收支情况总表</t>
    </r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</si>
  <si>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2023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6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30</t>
    </r>
    <r>
      <rPr>
        <sz val="11"/>
        <rFont val="宋体"/>
        <charset val="0"/>
      </rPr>
      <t>日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</si>
</sst>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_ "/>
  </numFmts>
  <fonts count="4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.5"/>
      <color rgb="FF000000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0"/>
    </font>
    <font>
      <sz val="11"/>
      <name val="宋体"/>
      <charset val="0"/>
    </font>
    <font>
      <sz val="11"/>
      <color indexed="8"/>
      <name val="Times New Roman"/>
      <charset val="0"/>
    </font>
    <font>
      <b/>
      <sz val="10.5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7" fillId="16" borderId="15" applyNumberFormat="0" applyAlignment="0" applyProtection="0">
      <alignment vertical="center"/>
    </xf>
    <xf numFmtId="0" fontId="38" fillId="16" borderId="11" applyNumberFormat="0" applyAlignment="0" applyProtection="0">
      <alignment vertical="center"/>
    </xf>
    <xf numFmtId="0" fontId="39" fillId="17" borderId="16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/>
    <xf numFmtId="0" fontId="5" fillId="0" borderId="1" xfId="50" applyFont="1" applyBorder="1" applyAlignment="1">
      <alignment horizontal="center"/>
    </xf>
    <xf numFmtId="0" fontId="4" fillId="0" borderId="1" xfId="50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50" applyFont="1" applyBorder="1" applyAlignment="1">
      <alignment horizontal="right"/>
    </xf>
    <xf numFmtId="0" fontId="6" fillId="0" borderId="2" xfId="50" applyFont="1" applyBorder="1" applyAlignment="1">
      <alignment horizontal="center" vertical="center" shrinkToFit="1"/>
    </xf>
    <xf numFmtId="0" fontId="6" fillId="0" borderId="2" xfId="50" applyFont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6" fillId="0" borderId="4" xfId="50" applyFont="1" applyBorder="1" applyAlignment="1">
      <alignment horizontal="center"/>
    </xf>
    <xf numFmtId="0" fontId="6" fillId="0" borderId="5" xfId="50" applyFont="1" applyBorder="1" applyAlignment="1">
      <alignment horizontal="center"/>
    </xf>
    <xf numFmtId="0" fontId="6" fillId="2" borderId="0" xfId="50" applyFont="1" applyFill="1" applyBorder="1" applyAlignment="1">
      <alignment horizontal="center" vertical="center" wrapText="1"/>
    </xf>
    <xf numFmtId="0" fontId="6" fillId="0" borderId="6" xfId="50" applyFont="1" applyBorder="1" applyAlignment="1">
      <alignment horizontal="center"/>
    </xf>
    <xf numFmtId="0" fontId="6" fillId="0" borderId="7" xfId="50" applyFont="1" applyBorder="1" applyAlignment="1">
      <alignment horizontal="center"/>
    </xf>
    <xf numFmtId="0" fontId="7" fillId="0" borderId="7" xfId="50" applyFont="1" applyBorder="1" applyAlignment="1">
      <alignment horizontal="left"/>
    </xf>
    <xf numFmtId="177" fontId="8" fillId="0" borderId="2" xfId="50" applyNumberFormat="1" applyFont="1" applyFill="1" applyBorder="1" applyAlignment="1">
      <alignment vertical="center" wrapText="1"/>
    </xf>
    <xf numFmtId="177" fontId="8" fillId="0" borderId="1" xfId="50" applyNumberFormat="1" applyFont="1" applyBorder="1" applyAlignment="1">
      <alignment vertical="center" wrapText="1"/>
    </xf>
    <xf numFmtId="177" fontId="8" fillId="0" borderId="8" xfId="50" applyNumberFormat="1" applyFont="1" applyFill="1" applyBorder="1" applyAlignment="1">
      <alignment horizontal="right" vertical="center" wrapText="1"/>
    </xf>
    <xf numFmtId="178" fontId="8" fillId="0" borderId="2" xfId="50" applyNumberFormat="1" applyFont="1" applyFill="1" applyBorder="1" applyAlignment="1">
      <alignment horizontal="right" vertical="center"/>
    </xf>
    <xf numFmtId="177" fontId="8" fillId="0" borderId="2" xfId="50" applyNumberFormat="1" applyFont="1" applyBorder="1" applyAlignment="1">
      <alignment horizontal="right" vertical="center"/>
    </xf>
    <xf numFmtId="178" fontId="8" fillId="0" borderId="9" xfId="50" applyNumberFormat="1" applyFont="1" applyBorder="1" applyAlignment="1">
      <alignment horizontal="right" vertical="center"/>
    </xf>
    <xf numFmtId="0" fontId="8" fillId="0" borderId="2" xfId="50" applyFont="1" applyBorder="1" applyAlignment="1">
      <alignment horizontal="left"/>
    </xf>
    <xf numFmtId="177" fontId="8" fillId="0" borderId="9" xfId="50" applyNumberFormat="1" applyFont="1" applyFill="1" applyBorder="1" applyAlignment="1">
      <alignment vertical="center" wrapText="1"/>
    </xf>
    <xf numFmtId="177" fontId="8" fillId="0" borderId="9" xfId="50" applyNumberFormat="1" applyFont="1" applyBorder="1" applyAlignment="1">
      <alignment vertical="center" wrapText="1"/>
    </xf>
    <xf numFmtId="177" fontId="2" fillId="0" borderId="9" xfId="5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8" fontId="8" fillId="0" borderId="2" xfId="50" applyNumberFormat="1" applyFont="1" applyBorder="1" applyAlignment="1">
      <alignment horizontal="right" vertical="center"/>
    </xf>
    <xf numFmtId="0" fontId="9" fillId="0" borderId="2" xfId="50" applyFont="1" applyBorder="1" applyAlignment="1">
      <alignment horizontal="left"/>
    </xf>
    <xf numFmtId="0" fontId="10" fillId="0" borderId="2" xfId="50" applyFont="1" applyBorder="1"/>
    <xf numFmtId="0" fontId="8" fillId="0" borderId="9" xfId="50" applyFont="1" applyFill="1" applyBorder="1" applyAlignment="1">
      <alignment vertical="center" wrapText="1"/>
    </xf>
    <xf numFmtId="0" fontId="8" fillId="0" borderId="9" xfId="50" applyFont="1" applyBorder="1" applyAlignment="1">
      <alignment vertical="center" wrapText="1"/>
    </xf>
    <xf numFmtId="0" fontId="2" fillId="0" borderId="9" xfId="50" applyFont="1" applyFill="1" applyBorder="1" applyAlignment="1">
      <alignment horizontal="right" vertical="center" wrapText="1"/>
    </xf>
    <xf numFmtId="0" fontId="10" fillId="0" borderId="2" xfId="50" applyFont="1" applyBorder="1" applyAlignment="1">
      <alignment horizontal="left" vertical="center"/>
    </xf>
    <xf numFmtId="0" fontId="8" fillId="0" borderId="2" xfId="50" applyFont="1" applyFill="1" applyBorder="1" applyAlignment="1">
      <alignment horizontal="right" vertical="center"/>
    </xf>
    <xf numFmtId="0" fontId="8" fillId="0" borderId="2" xfId="50" applyFont="1" applyBorder="1" applyAlignment="1">
      <alignment horizontal="right" vertical="center"/>
    </xf>
    <xf numFmtId="0" fontId="2" fillId="0" borderId="2" xfId="50" applyFont="1" applyFill="1" applyBorder="1" applyAlignment="1">
      <alignment horizontal="right" vertical="center"/>
    </xf>
    <xf numFmtId="0" fontId="7" fillId="0" borderId="2" xfId="50" applyFont="1" applyFill="1" applyBorder="1" applyAlignment="1">
      <alignment horizontal="left" vertical="center"/>
    </xf>
    <xf numFmtId="177" fontId="8" fillId="0" borderId="2" xfId="50" applyNumberFormat="1" applyFont="1" applyFill="1" applyBorder="1" applyAlignment="1">
      <alignment horizontal="right" vertical="center"/>
    </xf>
    <xf numFmtId="0" fontId="2" fillId="0" borderId="2" xfId="50" applyFont="1" applyFill="1" applyBorder="1" applyAlignment="1">
      <alignment horizontal="right" vertical="center" wrapText="1"/>
    </xf>
    <xf numFmtId="0" fontId="11" fillId="0" borderId="9" xfId="50" applyFont="1" applyFill="1" applyBorder="1" applyAlignment="1">
      <alignment vertical="center"/>
    </xf>
    <xf numFmtId="0" fontId="8" fillId="0" borderId="9" xfId="50" applyFont="1" applyFill="1" applyBorder="1" applyAlignment="1"/>
    <xf numFmtId="0" fontId="12" fillId="0" borderId="2" xfId="50" applyFont="1" applyFill="1" applyBorder="1" applyAlignment="1">
      <alignment horizontal="left" vertical="center"/>
    </xf>
    <xf numFmtId="178" fontId="2" fillId="0" borderId="2" xfId="50" applyNumberFormat="1" applyFont="1" applyFill="1" applyBorder="1" applyAlignment="1">
      <alignment horizontal="right" vertical="center"/>
    </xf>
    <xf numFmtId="177" fontId="2" fillId="0" borderId="2" xfId="50" applyNumberFormat="1" applyFont="1" applyFill="1" applyBorder="1" applyAlignment="1">
      <alignment horizontal="right" vertical="center"/>
    </xf>
    <xf numFmtId="0" fontId="2" fillId="0" borderId="2" xfId="50" applyFont="1" applyFill="1" applyBorder="1" applyAlignment="1">
      <alignment horizontal="left"/>
    </xf>
    <xf numFmtId="0" fontId="2" fillId="0" borderId="9" xfId="50" applyFont="1" applyFill="1" applyBorder="1" applyAlignment="1">
      <alignment horizontal="right" vertical="center"/>
    </xf>
    <xf numFmtId="0" fontId="2" fillId="3" borderId="2" xfId="50" applyFont="1" applyFill="1" applyBorder="1" applyAlignment="1">
      <alignment horizontal="left"/>
    </xf>
    <xf numFmtId="0" fontId="2" fillId="3" borderId="9" xfId="50" applyFont="1" applyFill="1" applyBorder="1" applyAlignment="1">
      <alignment horizontal="right" vertical="center"/>
    </xf>
    <xf numFmtId="0" fontId="2" fillId="3" borderId="2" xfId="50" applyFont="1" applyFill="1" applyBorder="1" applyAlignment="1">
      <alignment horizontal="right" vertical="center"/>
    </xf>
    <xf numFmtId="177" fontId="2" fillId="3" borderId="2" xfId="50" applyNumberFormat="1" applyFont="1" applyFill="1" applyBorder="1" applyAlignment="1">
      <alignment horizontal="right" vertical="center"/>
    </xf>
    <xf numFmtId="178" fontId="2" fillId="3" borderId="2" xfId="50" applyNumberFormat="1" applyFont="1" applyFill="1" applyBorder="1" applyAlignment="1">
      <alignment horizontal="right" vertical="center"/>
    </xf>
    <xf numFmtId="0" fontId="8" fillId="0" borderId="2" xfId="50" applyFont="1" applyFill="1" applyBorder="1"/>
    <xf numFmtId="0" fontId="11" fillId="0" borderId="2" xfId="5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10" xfId="50" applyFont="1" applyBorder="1" applyAlignment="1">
      <alignment horizontal="center"/>
    </xf>
    <xf numFmtId="0" fontId="6" fillId="0" borderId="9" xfId="50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7" fillId="0" borderId="2" xfId="50" applyFont="1" applyBorder="1"/>
    <xf numFmtId="176" fontId="16" fillId="2" borderId="2" xfId="0" applyNumberFormat="1" applyFont="1" applyFill="1" applyBorder="1" applyAlignment="1">
      <alignment horizontal="right" wrapText="1"/>
    </xf>
    <xf numFmtId="177" fontId="8" fillId="0" borderId="9" xfId="50" applyNumberFormat="1" applyFont="1" applyBorder="1" applyAlignment="1">
      <alignment horizontal="right" vertical="center" wrapText="1"/>
    </xf>
    <xf numFmtId="177" fontId="4" fillId="0" borderId="2" xfId="0" applyNumberFormat="1" applyFont="1" applyFill="1" applyBorder="1" applyAlignment="1">
      <alignment horizontal="right" wrapText="1"/>
    </xf>
    <xf numFmtId="177" fontId="16" fillId="0" borderId="2" xfId="0" applyNumberFormat="1" applyFont="1" applyFill="1" applyBorder="1" applyAlignment="1">
      <alignment horizontal="right" wrapText="1"/>
    </xf>
    <xf numFmtId="178" fontId="8" fillId="0" borderId="2" xfId="50" applyNumberFormat="1" applyFont="1" applyBorder="1" applyAlignment="1">
      <alignment horizontal="right"/>
    </xf>
    <xf numFmtId="177" fontId="8" fillId="0" borderId="2" xfId="50" applyNumberFormat="1" applyFont="1" applyBorder="1" applyAlignment="1">
      <alignment horizontal="right"/>
    </xf>
    <xf numFmtId="0" fontId="17" fillId="0" borderId="2" xfId="0" applyFont="1" applyFill="1" applyBorder="1" applyAlignment="1">
      <alignment horizontal="right" wrapText="1"/>
    </xf>
    <xf numFmtId="0" fontId="16" fillId="0" borderId="2" xfId="0" applyFont="1" applyFill="1" applyBorder="1" applyAlignment="1">
      <alignment horizontal="right" wrapText="1"/>
    </xf>
    <xf numFmtId="0" fontId="8" fillId="2" borderId="2" xfId="50" applyFont="1" applyFill="1" applyBorder="1" applyAlignment="1">
      <alignment horizontal="right" vertical="center"/>
    </xf>
    <xf numFmtId="177" fontId="17" fillId="0" borderId="2" xfId="0" applyNumberFormat="1" applyFont="1" applyFill="1" applyBorder="1" applyAlignment="1">
      <alignment horizontal="right" wrapText="1"/>
    </xf>
    <xf numFmtId="178" fontId="8" fillId="0" borderId="2" xfId="50" applyNumberFormat="1" applyFont="1" applyBorder="1" applyAlignment="1">
      <alignment horizontal="right" vertical="justify"/>
    </xf>
    <xf numFmtId="177" fontId="8" fillId="0" borderId="2" xfId="50" applyNumberFormat="1" applyFont="1" applyBorder="1" applyAlignment="1">
      <alignment horizontal="right" vertical="justify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0" fontId="20" fillId="0" borderId="0" xfId="0" applyFont="1" applyFill="1" applyBorder="1" applyAlignment="1"/>
    <xf numFmtId="0" fontId="20" fillId="0" borderId="0" xfId="0" applyFont="1" applyFill="1" applyAlignment="1"/>
    <xf numFmtId="0" fontId="20" fillId="0" borderId="0" xfId="0" applyFont="1" applyFill="1" applyAlignment="1">
      <alignment horizontal="left"/>
    </xf>
    <xf numFmtId="0" fontId="8" fillId="0" borderId="0" xfId="50" applyFont="1" applyAlignment="1">
      <alignment vertical="center"/>
    </xf>
    <xf numFmtId="0" fontId="21" fillId="0" borderId="0" xfId="50" applyFont="1" applyAlignment="1">
      <alignment vertical="center"/>
    </xf>
    <xf numFmtId="0" fontId="8" fillId="0" borderId="0" xfId="50" applyFont="1"/>
    <xf numFmtId="0" fontId="8" fillId="0" borderId="0" xfId="50" applyFont="1" applyBorder="1" applyAlignment="1">
      <alignment horizontal="right" vertical="center"/>
    </xf>
    <xf numFmtId="178" fontId="22" fillId="0" borderId="9" xfId="50" applyNumberFormat="1" applyFont="1" applyBorder="1" applyAlignment="1">
      <alignment horizontal="right" vertical="center"/>
    </xf>
    <xf numFmtId="0" fontId="2" fillId="4" borderId="2" xfId="50" applyFont="1" applyFill="1" applyBorder="1" applyAlignment="1">
      <alignment horizontal="left"/>
    </xf>
    <xf numFmtId="0" fontId="2" fillId="4" borderId="9" xfId="50" applyFont="1" applyFill="1" applyBorder="1" applyAlignment="1">
      <alignment horizontal="right" vertical="center"/>
    </xf>
    <xf numFmtId="0" fontId="2" fillId="4" borderId="2" xfId="50" applyFont="1" applyFill="1" applyBorder="1" applyAlignment="1">
      <alignment horizontal="right" vertical="center"/>
    </xf>
    <xf numFmtId="177" fontId="2" fillId="4" borderId="2" xfId="50" applyNumberFormat="1" applyFont="1" applyFill="1" applyBorder="1" applyAlignment="1">
      <alignment horizontal="right" vertical="center"/>
    </xf>
    <xf numFmtId="178" fontId="2" fillId="4" borderId="2" xfId="5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wrapText="1"/>
    </xf>
    <xf numFmtId="0" fontId="7" fillId="0" borderId="2" xfId="50" applyFont="1" applyBorder="1" applyAlignment="1">
      <alignment horizontal="left" vertical="center"/>
    </xf>
    <xf numFmtId="0" fontId="11" fillId="0" borderId="9" xfId="50" applyFont="1" applyBorder="1" applyAlignment="1">
      <alignment vertical="center"/>
    </xf>
    <xf numFmtId="0" fontId="8" fillId="0" borderId="9" xfId="50" applyFont="1" applyBorder="1" applyAlignment="1"/>
    <xf numFmtId="0" fontId="2" fillId="2" borderId="2" xfId="50" applyFont="1" applyFill="1" applyBorder="1" applyAlignment="1">
      <alignment horizontal="right" vertical="center"/>
    </xf>
    <xf numFmtId="0" fontId="2" fillId="5" borderId="2" xfId="50" applyFont="1" applyFill="1" applyBorder="1" applyAlignment="1">
      <alignment horizontal="left"/>
    </xf>
    <xf numFmtId="0" fontId="2" fillId="5" borderId="9" xfId="50" applyFont="1" applyFill="1" applyBorder="1" applyAlignment="1">
      <alignment horizontal="right" vertical="center"/>
    </xf>
    <xf numFmtId="0" fontId="2" fillId="5" borderId="2" xfId="50" applyFont="1" applyFill="1" applyBorder="1" applyAlignment="1">
      <alignment horizontal="right" vertical="center"/>
    </xf>
    <xf numFmtId="177" fontId="2" fillId="5" borderId="2" xfId="50" applyNumberFormat="1" applyFont="1" applyFill="1" applyBorder="1" applyAlignment="1">
      <alignment horizontal="right" vertical="center"/>
    </xf>
    <xf numFmtId="178" fontId="2" fillId="5" borderId="2" xfId="50" applyNumberFormat="1" applyFont="1" applyFill="1" applyBorder="1" applyAlignment="1">
      <alignment horizontal="right" vertical="center"/>
    </xf>
    <xf numFmtId="177" fontId="23" fillId="0" borderId="2" xfId="0" applyNumberFormat="1" applyFont="1" applyFill="1" applyBorder="1" applyAlignment="1">
      <alignment horizontal="right" wrapText="1"/>
    </xf>
    <xf numFmtId="0" fontId="23" fillId="0" borderId="2" xfId="0" applyFont="1" applyFill="1" applyBorder="1" applyAlignment="1">
      <alignment horizontal="right" wrapText="1"/>
    </xf>
    <xf numFmtId="0" fontId="24" fillId="0" borderId="2" xfId="0" applyFont="1" applyFill="1" applyBorder="1" applyAlignment="1">
      <alignment horizontal="right" wrapText="1"/>
    </xf>
    <xf numFmtId="177" fontId="24" fillId="0" borderId="2" xfId="0" applyNumberFormat="1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4" fillId="0" borderId="0" xfId="0" applyFont="1" applyFill="1" applyAlignment="1">
      <alignment horizontal="left"/>
    </xf>
    <xf numFmtId="0" fontId="2" fillId="6" borderId="2" xfId="50" applyFont="1" applyFill="1" applyBorder="1" applyAlignment="1">
      <alignment horizontal="left"/>
    </xf>
    <xf numFmtId="0" fontId="2" fillId="6" borderId="9" xfId="50" applyFont="1" applyFill="1" applyBorder="1" applyAlignment="1">
      <alignment horizontal="right" vertical="center"/>
    </xf>
    <xf numFmtId="0" fontId="2" fillId="6" borderId="2" xfId="50" applyFont="1" applyFill="1" applyBorder="1" applyAlignment="1">
      <alignment horizontal="right" vertical="center"/>
    </xf>
    <xf numFmtId="177" fontId="2" fillId="6" borderId="2" xfId="50" applyNumberFormat="1" applyFont="1" applyFill="1" applyBorder="1" applyAlignment="1">
      <alignment horizontal="right" vertical="center"/>
    </xf>
    <xf numFmtId="178" fontId="2" fillId="6" borderId="2" xfId="50" applyNumberFormat="1" applyFont="1" applyFill="1" applyBorder="1" applyAlignment="1">
      <alignment horizontal="right" vertical="center"/>
    </xf>
    <xf numFmtId="0" fontId="6" fillId="0" borderId="0" xfId="50" applyFont="1" applyAlignment="1">
      <alignment horizontal="left"/>
    </xf>
    <xf numFmtId="0" fontId="6" fillId="0" borderId="0" xfId="50" applyFont="1" applyFill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50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A15" workbookViewId="0">
      <selection activeCell="C46" sqref="C46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9" style="3" customWidth="1"/>
    <col min="8" max="8" width="9.5" style="3" customWidth="1"/>
    <col min="9" max="9" width="10" style="3" customWidth="1"/>
    <col min="10" max="10" width="10.875" style="3" customWidth="1"/>
    <col min="11" max="16384" width="9" style="1"/>
  </cols>
  <sheetData>
    <row r="1" s="1" customFormat="1" ht="43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9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0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81377</v>
      </c>
      <c r="E5" s="22">
        <f>SUM(E6:E7)</f>
        <v>81349</v>
      </c>
      <c r="F5" s="23">
        <f>D5/(B5+C5)*100</f>
        <v>16.2429141716567</v>
      </c>
      <c r="G5" s="24">
        <f t="shared" ref="G5:G12" si="0">D5-E5</f>
        <v>28</v>
      </c>
      <c r="H5" s="25">
        <f t="shared" ref="H5:H12" si="1">G5/E5*100</f>
        <v>0.0344195995033744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62941</v>
      </c>
      <c r="E6" s="30">
        <v>72445</v>
      </c>
      <c r="F6" s="23">
        <f t="shared" ref="F6:F12" si="2">D6/(B6+C6)*100</f>
        <v>13.8331868131868</v>
      </c>
      <c r="G6" s="24">
        <f t="shared" si="0"/>
        <v>-9504</v>
      </c>
      <c r="H6" s="31">
        <f t="shared" si="1"/>
        <v>-13.1189177997101</v>
      </c>
      <c r="I6" s="31">
        <f>D6/D5*100</f>
        <v>77.3449500473107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18436</v>
      </c>
      <c r="E7" s="29">
        <v>8904</v>
      </c>
      <c r="F7" s="23">
        <f t="shared" si="2"/>
        <v>40.0782608695652</v>
      </c>
      <c r="G7" s="24">
        <f t="shared" si="0"/>
        <v>9532</v>
      </c>
      <c r="H7" s="31">
        <f t="shared" si="1"/>
        <v>107.053009883199</v>
      </c>
      <c r="I7" s="31">
        <f>D7/D5*100</f>
        <v>22.6550499526893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51905</v>
      </c>
      <c r="E8" s="36">
        <v>56157</v>
      </c>
      <c r="F8" s="23">
        <f t="shared" si="2"/>
        <v>15.9217791411043</v>
      </c>
      <c r="G8" s="24">
        <f t="shared" si="0"/>
        <v>-4252</v>
      </c>
      <c r="H8" s="31">
        <f t="shared" si="1"/>
        <v>-7.57162953861496</v>
      </c>
      <c r="I8" s="31">
        <f>D8/D5*100</f>
        <v>63.7833785959178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29472</v>
      </c>
      <c r="E9" s="40">
        <v>25192</v>
      </c>
      <c r="F9" s="31">
        <f t="shared" si="2"/>
        <v>16.8411428571429</v>
      </c>
      <c r="G9" s="24">
        <f t="shared" si="0"/>
        <v>4280</v>
      </c>
      <c r="H9" s="31">
        <f t="shared" si="1"/>
        <v>16.9895204826929</v>
      </c>
      <c r="I9" s="31">
        <f>D9/D5*100</f>
        <v>36.2166214040822</v>
      </c>
      <c r="J9" s="3"/>
    </row>
    <row r="10" s="1" customFormat="1" ht="21" customHeight="1" spans="1:10">
      <c r="A10" s="95" t="s">
        <v>20</v>
      </c>
      <c r="B10" s="40">
        <v>6000</v>
      </c>
      <c r="C10" s="38"/>
      <c r="D10" s="40">
        <v>842</v>
      </c>
      <c r="E10" s="40">
        <v>118</v>
      </c>
      <c r="F10" s="31">
        <f t="shared" si="2"/>
        <v>14.0333333333333</v>
      </c>
      <c r="G10" s="24">
        <f t="shared" si="0"/>
        <v>724</v>
      </c>
      <c r="H10" s="31">
        <f t="shared" si="1"/>
        <v>613.559322033898</v>
      </c>
      <c r="I10" s="31" t="s">
        <v>21</v>
      </c>
      <c r="J10" s="3"/>
    </row>
    <row r="11" s="1" customFormat="1" ht="21" customHeight="1" spans="1:10">
      <c r="A11" s="95" t="s">
        <v>22</v>
      </c>
      <c r="B11" s="40">
        <v>346062</v>
      </c>
      <c r="C11" s="38"/>
      <c r="D11" s="43">
        <v>31749</v>
      </c>
      <c r="E11" s="40">
        <v>40472</v>
      </c>
      <c r="F11" s="31">
        <f t="shared" si="2"/>
        <v>9.17436759886957</v>
      </c>
      <c r="G11" s="24">
        <f t="shared" si="0"/>
        <v>-8723</v>
      </c>
      <c r="H11" s="31">
        <f t="shared" si="1"/>
        <v>-21.5531725637478</v>
      </c>
      <c r="I11" s="31" t="s">
        <v>21</v>
      </c>
      <c r="J11" s="3"/>
    </row>
    <row r="12" s="1" customFormat="1" ht="21" customHeight="1" spans="1:10">
      <c r="A12" s="95" t="s">
        <v>23</v>
      </c>
      <c r="B12" s="40">
        <v>187670</v>
      </c>
      <c r="C12" s="38"/>
      <c r="D12" s="40">
        <v>44975</v>
      </c>
      <c r="E12" s="40">
        <v>67784</v>
      </c>
      <c r="F12" s="31">
        <f t="shared" si="2"/>
        <v>23.9649384558001</v>
      </c>
      <c r="G12" s="24">
        <f t="shared" si="0"/>
        <v>-22809</v>
      </c>
      <c r="H12" s="31">
        <f t="shared" si="1"/>
        <v>-33.6495338132893</v>
      </c>
      <c r="I12" s="31" t="s">
        <v>21</v>
      </c>
      <c r="J12" s="3"/>
    </row>
    <row r="13" s="1" customFormat="1" ht="21" customHeight="1" spans="1:10">
      <c r="A13" s="95"/>
      <c r="B13" s="96"/>
      <c r="C13" s="97"/>
      <c r="D13" s="98"/>
      <c r="E13" s="98"/>
      <c r="F13" s="31"/>
      <c r="G13" s="24"/>
      <c r="H13" s="31"/>
      <c r="I13" s="31"/>
      <c r="J13" s="3"/>
    </row>
    <row r="14" s="2" customFormat="1" ht="21" customHeight="1" spans="1:10">
      <c r="A14" s="46" t="s">
        <v>24</v>
      </c>
      <c r="B14" s="29">
        <f>SUM(B15:B20)</f>
        <v>422000</v>
      </c>
      <c r="C14" s="29"/>
      <c r="D14" s="29">
        <f>SUM(D15:D20)</f>
        <v>61046</v>
      </c>
      <c r="E14" s="29">
        <f>SUM(E15:E20)</f>
        <v>67647.7400213766</v>
      </c>
      <c r="F14" s="47">
        <f t="shared" ref="F14:F20" si="3">D14/(B14+C14)*100</f>
        <v>14.4658767772512</v>
      </c>
      <c r="G14" s="48">
        <f t="shared" ref="G14:G20" si="4">D14-E14</f>
        <v>-6601.74002137661</v>
      </c>
      <c r="H14" s="47">
        <f t="shared" ref="H14:H20" si="5">G14/E14*100</f>
        <v>-9.75899567271644</v>
      </c>
      <c r="I14" s="47">
        <f>D14/D5*100</f>
        <v>75.0162822419111</v>
      </c>
      <c r="J14" s="61"/>
    </row>
    <row r="15" s="2" customFormat="1" ht="21" customHeight="1" spans="1:10">
      <c r="A15" s="49" t="s">
        <v>25</v>
      </c>
      <c r="B15" s="50">
        <v>82000</v>
      </c>
      <c r="C15" s="40"/>
      <c r="D15" s="40">
        <v>11454</v>
      </c>
      <c r="E15" s="48">
        <v>8157.21772832063</v>
      </c>
      <c r="F15" s="47">
        <f t="shared" si="3"/>
        <v>13.9682926829268</v>
      </c>
      <c r="G15" s="48">
        <f t="shared" si="4"/>
        <v>3296.78227167937</v>
      </c>
      <c r="H15" s="47">
        <f t="shared" si="5"/>
        <v>40.4155237910769</v>
      </c>
      <c r="I15" s="47">
        <f>D15/D5*100</f>
        <v>14.0752301018715</v>
      </c>
      <c r="J15" s="61"/>
    </row>
    <row r="16" s="2" customFormat="1" ht="21" customHeight="1" spans="1:10">
      <c r="A16" s="49" t="s">
        <v>26</v>
      </c>
      <c r="B16" s="50">
        <v>120000</v>
      </c>
      <c r="C16" s="40"/>
      <c r="D16" s="40">
        <v>22301</v>
      </c>
      <c r="E16" s="48">
        <v>11795.0380720952</v>
      </c>
      <c r="F16" s="47">
        <f t="shared" si="3"/>
        <v>18.5841666666667</v>
      </c>
      <c r="G16" s="48">
        <f t="shared" si="4"/>
        <v>10505.9619279048</v>
      </c>
      <c r="H16" s="47">
        <f t="shared" si="5"/>
        <v>89.0710302390621</v>
      </c>
      <c r="I16" s="47">
        <f>D16/D5*100</f>
        <v>27.4045491969475</v>
      </c>
      <c r="J16" s="61"/>
    </row>
    <row r="17" s="2" customFormat="1" ht="21" customHeight="1" spans="1:10">
      <c r="A17" s="49" t="s">
        <v>27</v>
      </c>
      <c r="B17" s="50">
        <v>16000</v>
      </c>
      <c r="C17" s="40"/>
      <c r="D17" s="40">
        <v>1969</v>
      </c>
      <c r="E17" s="48">
        <v>1157.59383148291</v>
      </c>
      <c r="F17" s="47">
        <f t="shared" si="3"/>
        <v>12.30625</v>
      </c>
      <c r="G17" s="48">
        <f t="shared" si="4"/>
        <v>811.40616851709</v>
      </c>
      <c r="H17" s="47">
        <f t="shared" si="5"/>
        <v>70.094202858498</v>
      </c>
      <c r="I17" s="47">
        <f>D17/D5*100</f>
        <v>2.41960259041252</v>
      </c>
      <c r="J17" s="61"/>
    </row>
    <row r="18" s="2" customFormat="1" ht="21" customHeight="1" spans="1:10">
      <c r="A18" s="49" t="s">
        <v>28</v>
      </c>
      <c r="B18" s="50">
        <v>6000</v>
      </c>
      <c r="C18" s="40"/>
      <c r="D18" s="40">
        <v>1114</v>
      </c>
      <c r="E18" s="48">
        <v>524.951758288963</v>
      </c>
      <c r="F18" s="47">
        <f t="shared" si="3"/>
        <v>18.5666666666667</v>
      </c>
      <c r="G18" s="48">
        <f t="shared" si="4"/>
        <v>589.048241711037</v>
      </c>
      <c r="H18" s="47">
        <f t="shared" si="5"/>
        <v>112.209975947312</v>
      </c>
      <c r="I18" s="47">
        <f>D18/D5*100</f>
        <v>1.36893716897895</v>
      </c>
      <c r="J18" s="61"/>
    </row>
    <row r="19" s="2" customFormat="1" ht="21" customHeight="1" spans="1:10">
      <c r="A19" s="111" t="s">
        <v>29</v>
      </c>
      <c r="B19" s="112">
        <v>105000</v>
      </c>
      <c r="C19" s="113"/>
      <c r="D19" s="113">
        <v>16667</v>
      </c>
      <c r="E19" s="114">
        <v>24131.9386311889</v>
      </c>
      <c r="F19" s="115">
        <f t="shared" si="3"/>
        <v>15.8733333333333</v>
      </c>
      <c r="G19" s="114">
        <f t="shared" si="4"/>
        <v>-7464.9386311889</v>
      </c>
      <c r="H19" s="115">
        <f t="shared" si="5"/>
        <v>-30.9338538659342</v>
      </c>
      <c r="I19" s="115">
        <f>D19/D5*100</f>
        <v>20.481217051501</v>
      </c>
      <c r="J19" s="62"/>
    </row>
    <row r="20" s="2" customFormat="1" ht="21" customHeight="1" spans="1:10">
      <c r="A20" s="111" t="s">
        <v>30</v>
      </c>
      <c r="B20" s="112">
        <v>93000</v>
      </c>
      <c r="C20" s="113"/>
      <c r="D20" s="113">
        <v>7541</v>
      </c>
      <c r="E20" s="114">
        <v>21881</v>
      </c>
      <c r="F20" s="115">
        <f t="shared" si="3"/>
        <v>8.10860215053764</v>
      </c>
      <c r="G20" s="114">
        <f t="shared" si="4"/>
        <v>-14340</v>
      </c>
      <c r="H20" s="115">
        <f t="shared" si="5"/>
        <v>-65.5363100406746</v>
      </c>
      <c r="I20" s="115">
        <f>D20/D5*100</f>
        <v>9.26674613219952</v>
      </c>
      <c r="J20" s="62"/>
    </row>
    <row r="21" s="1" customFormat="1" ht="21" customHeight="1" spans="1:10">
      <c r="A21" s="56"/>
      <c r="B21" s="57"/>
      <c r="C21" s="38"/>
      <c r="D21" s="38"/>
      <c r="E21" s="38"/>
      <c r="F21" s="23"/>
      <c r="G21" s="42"/>
      <c r="H21" s="23"/>
      <c r="I21" s="23"/>
      <c r="J21" s="3"/>
    </row>
    <row r="22" s="1" customFormat="1" ht="21" customHeight="1" spans="1:10">
      <c r="A22" s="65" t="s">
        <v>31</v>
      </c>
      <c r="B22" s="66">
        <v>2320000</v>
      </c>
      <c r="C22" s="67"/>
      <c r="D22" s="69">
        <v>363257</v>
      </c>
      <c r="E22" s="69">
        <v>352631.6</v>
      </c>
      <c r="F22" s="70">
        <f t="shared" ref="F22:F30" si="6">D22/(B22+C22)*100</f>
        <v>15.6576293103448</v>
      </c>
      <c r="G22" s="71">
        <f t="shared" ref="G22:G30" si="7">D22-E22</f>
        <v>10625.4</v>
      </c>
      <c r="H22" s="70">
        <f t="shared" ref="H22:H30" si="8">G22/E22*100</f>
        <v>3.01317295443744</v>
      </c>
      <c r="I22" s="88" t="s">
        <v>32</v>
      </c>
      <c r="J22" s="3"/>
    </row>
    <row r="23" s="1" customFormat="1" ht="21" customHeight="1" spans="1:10">
      <c r="A23" s="26" t="s">
        <v>33</v>
      </c>
      <c r="B23" s="66">
        <v>508000</v>
      </c>
      <c r="C23" s="39"/>
      <c r="D23" s="73">
        <v>60309</v>
      </c>
      <c r="E23" s="73">
        <v>58444</v>
      </c>
      <c r="F23" s="70">
        <f t="shared" si="6"/>
        <v>11.8718503937008</v>
      </c>
      <c r="G23" s="71">
        <f t="shared" si="7"/>
        <v>1865</v>
      </c>
      <c r="H23" s="70">
        <f t="shared" si="8"/>
        <v>3.19108890561905</v>
      </c>
      <c r="I23" s="31">
        <f>D23/D22*100</f>
        <v>16.6022953446183</v>
      </c>
      <c r="J23" s="3"/>
    </row>
    <row r="24" s="1" customFormat="1" ht="21" customHeight="1" spans="1:10">
      <c r="A24" s="26" t="s">
        <v>34</v>
      </c>
      <c r="B24" s="66">
        <v>501000</v>
      </c>
      <c r="C24" s="74"/>
      <c r="D24" s="73">
        <v>81377</v>
      </c>
      <c r="E24" s="73">
        <v>81349</v>
      </c>
      <c r="F24" s="70">
        <f t="shared" si="6"/>
        <v>16.2429141716567</v>
      </c>
      <c r="G24" s="71">
        <f t="shared" si="7"/>
        <v>28</v>
      </c>
      <c r="H24" s="70">
        <f t="shared" si="8"/>
        <v>0.0344195995033744</v>
      </c>
      <c r="I24" s="31">
        <f>D24/D22*100</f>
        <v>22.4020459344211</v>
      </c>
      <c r="J24" s="3"/>
    </row>
    <row r="25" s="1" customFormat="1" ht="21" customHeight="1" spans="1:10">
      <c r="A25" s="26" t="s">
        <v>35</v>
      </c>
      <c r="B25" s="66">
        <v>368000</v>
      </c>
      <c r="C25" s="39"/>
      <c r="D25" s="73">
        <v>50427</v>
      </c>
      <c r="E25" s="73">
        <v>50104</v>
      </c>
      <c r="F25" s="70">
        <f t="shared" si="6"/>
        <v>13.7029891304348</v>
      </c>
      <c r="G25" s="71">
        <f t="shared" si="7"/>
        <v>323</v>
      </c>
      <c r="H25" s="70">
        <f t="shared" si="8"/>
        <v>0.644659109053169</v>
      </c>
      <c r="I25" s="31">
        <f>D25/D22*100</f>
        <v>13.8819072997905</v>
      </c>
      <c r="J25" s="3"/>
    </row>
    <row r="26" s="1" customFormat="1" ht="21" customHeight="1" spans="1:10">
      <c r="A26" s="26" t="s">
        <v>36</v>
      </c>
      <c r="B26" s="66">
        <v>466000</v>
      </c>
      <c r="C26" s="39"/>
      <c r="D26" s="73">
        <v>53831</v>
      </c>
      <c r="E26" s="73">
        <v>53573</v>
      </c>
      <c r="F26" s="70">
        <f t="shared" si="6"/>
        <v>11.5517167381974</v>
      </c>
      <c r="G26" s="71">
        <f t="shared" si="7"/>
        <v>258</v>
      </c>
      <c r="H26" s="70">
        <f t="shared" si="8"/>
        <v>0.481585873481045</v>
      </c>
      <c r="I26" s="31">
        <f>D26/D22*100</f>
        <v>14.8189849060032</v>
      </c>
      <c r="J26" s="3"/>
    </row>
    <row r="27" s="1" customFormat="1" ht="21" customHeight="1" spans="1:10">
      <c r="A27" s="26" t="s">
        <v>37</v>
      </c>
      <c r="B27" s="66">
        <v>320000</v>
      </c>
      <c r="C27" s="39"/>
      <c r="D27" s="73">
        <v>55805</v>
      </c>
      <c r="E27" s="73">
        <v>49793</v>
      </c>
      <c r="F27" s="70">
        <f t="shared" si="6"/>
        <v>17.4390625</v>
      </c>
      <c r="G27" s="71">
        <f t="shared" si="7"/>
        <v>6012</v>
      </c>
      <c r="H27" s="70">
        <f t="shared" si="8"/>
        <v>12.0739863032956</v>
      </c>
      <c r="I27" s="31">
        <f>D27/D22*100</f>
        <v>15.3624018257047</v>
      </c>
      <c r="J27" s="3"/>
    </row>
    <row r="28" s="1" customFormat="1" ht="21" customHeight="1" spans="1:10">
      <c r="A28" s="26" t="s">
        <v>38</v>
      </c>
      <c r="B28" s="66">
        <v>50000</v>
      </c>
      <c r="C28" s="39"/>
      <c r="D28" s="73">
        <v>7611</v>
      </c>
      <c r="E28" s="73">
        <v>7244</v>
      </c>
      <c r="F28" s="70">
        <f t="shared" si="6"/>
        <v>15.222</v>
      </c>
      <c r="G28" s="71">
        <f t="shared" si="7"/>
        <v>367</v>
      </c>
      <c r="H28" s="70">
        <f t="shared" si="8"/>
        <v>5.0662617338487</v>
      </c>
      <c r="I28" s="31">
        <f>D28/D22*100</f>
        <v>2.09521082869704</v>
      </c>
      <c r="J28" s="3"/>
    </row>
    <row r="29" s="1" customFormat="1" ht="21" customHeight="1" spans="1:10">
      <c r="A29" s="26" t="s">
        <v>39</v>
      </c>
      <c r="B29" s="66">
        <v>28000</v>
      </c>
      <c r="C29" s="39"/>
      <c r="D29" s="69">
        <v>1913</v>
      </c>
      <c r="E29" s="69">
        <v>2131.8</v>
      </c>
      <c r="F29" s="70">
        <f t="shared" si="6"/>
        <v>6.83214285714286</v>
      </c>
      <c r="G29" s="71">
        <f t="shared" si="7"/>
        <v>-218.8</v>
      </c>
      <c r="H29" s="70">
        <f t="shared" si="8"/>
        <v>-10.2636269818932</v>
      </c>
      <c r="I29" s="31">
        <f>D29/D22*100</f>
        <v>0.526624400906245</v>
      </c>
      <c r="J29" s="3"/>
    </row>
    <row r="30" s="1" customFormat="1" ht="21" customHeight="1" spans="1:10">
      <c r="A30" s="26" t="s">
        <v>40</v>
      </c>
      <c r="B30" s="66">
        <v>380000</v>
      </c>
      <c r="C30" s="39"/>
      <c r="D30" s="69">
        <v>51984</v>
      </c>
      <c r="E30" s="69">
        <v>49992.8</v>
      </c>
      <c r="F30" s="70">
        <f t="shared" si="6"/>
        <v>13.68</v>
      </c>
      <c r="G30" s="71">
        <f t="shared" si="7"/>
        <v>1991.2</v>
      </c>
      <c r="H30" s="70">
        <f t="shared" si="8"/>
        <v>3.98297354819093</v>
      </c>
      <c r="I30" s="31">
        <f>D30/D22*100</f>
        <v>14.310529459859</v>
      </c>
      <c r="J30" s="3"/>
    </row>
    <row r="31" s="1" customFormat="1" ht="21" customHeight="1" spans="1:10">
      <c r="A31" s="26"/>
      <c r="B31" s="39"/>
      <c r="C31" s="39"/>
      <c r="D31" s="74"/>
      <c r="E31" s="74"/>
      <c r="F31" s="76"/>
      <c r="G31" s="77"/>
      <c r="H31" s="76"/>
      <c r="I31" s="76"/>
      <c r="J31" s="3"/>
    </row>
    <row r="32" s="1" customFormat="1" ht="21" customHeight="1" spans="1:10">
      <c r="A32" s="116" t="s">
        <v>41</v>
      </c>
      <c r="B32" s="116"/>
      <c r="C32" s="116"/>
      <c r="D32" s="117"/>
      <c r="E32" s="117"/>
      <c r="F32" s="116"/>
      <c r="G32" s="116"/>
      <c r="H32" s="116"/>
      <c r="I32" s="116"/>
      <c r="J32" s="116"/>
    </row>
    <row r="33" s="63" customFormat="1" spans="1:10">
      <c r="A33" s="108" t="s">
        <v>42</v>
      </c>
      <c r="B33" s="108"/>
      <c r="C33" s="108"/>
      <c r="D33" s="108"/>
      <c r="E33" s="108"/>
      <c r="F33" s="108"/>
      <c r="G33" s="108"/>
      <c r="H33" s="108"/>
      <c r="I33" s="108"/>
      <c r="J33" s="108"/>
    </row>
    <row r="34" s="63" customFormat="1" spans="1:10">
      <c r="A34" s="109" t="s">
        <v>43</v>
      </c>
      <c r="B34" s="109"/>
      <c r="C34" s="109"/>
      <c r="D34" s="109"/>
      <c r="E34" s="109"/>
      <c r="F34" s="109"/>
      <c r="G34" s="109"/>
      <c r="H34" s="109"/>
      <c r="I34" s="109"/>
      <c r="J34" s="109"/>
    </row>
    <row r="35" s="64" customFormat="1" spans="1:10">
      <c r="A35" s="81" t="s">
        <v>44</v>
      </c>
      <c r="B35" s="81"/>
      <c r="C35" s="81"/>
      <c r="D35" s="81"/>
      <c r="E35" s="81"/>
      <c r="F35" s="81"/>
      <c r="G35" s="81"/>
      <c r="H35" s="81"/>
      <c r="I35" s="81"/>
      <c r="J35" s="81"/>
    </row>
    <row r="36" s="64" customFormat="1" spans="1:10">
      <c r="A36" s="81" t="s">
        <v>45</v>
      </c>
      <c r="B36" s="81"/>
      <c r="C36" s="81"/>
      <c r="D36" s="81"/>
      <c r="E36" s="81"/>
      <c r="F36" s="81"/>
      <c r="G36" s="81"/>
      <c r="H36" s="81"/>
      <c r="I36" s="81"/>
      <c r="J36" s="81"/>
    </row>
    <row r="37" s="64" customFormat="1" spans="1:10">
      <c r="A37" s="81" t="s">
        <v>46</v>
      </c>
      <c r="B37" s="81"/>
      <c r="C37" s="81"/>
      <c r="D37" s="81"/>
      <c r="E37" s="81"/>
      <c r="F37" s="81"/>
      <c r="G37" s="81"/>
      <c r="H37" s="81"/>
      <c r="I37" s="81"/>
      <c r="J37" s="81"/>
    </row>
    <row r="38" s="64" customFormat="1" spans="1:10">
      <c r="A38" s="82" t="s">
        <v>47</v>
      </c>
      <c r="B38" s="82"/>
      <c r="C38" s="82"/>
      <c r="D38" s="82"/>
      <c r="E38" s="82"/>
      <c r="F38" s="82"/>
      <c r="G38" s="82"/>
      <c r="H38" s="82"/>
      <c r="I38" s="82"/>
      <c r="J38" s="82"/>
    </row>
    <row r="39" s="64" customFormat="1" spans="1:10">
      <c r="A39" s="83" t="s">
        <v>48</v>
      </c>
      <c r="B39" s="83"/>
      <c r="C39" s="83"/>
      <c r="D39" s="83"/>
      <c r="E39" s="83"/>
      <c r="F39" s="83"/>
      <c r="G39" s="83"/>
      <c r="H39" s="83"/>
      <c r="I39" s="83"/>
      <c r="J39" s="83"/>
    </row>
    <row r="40" s="64" customFormat="1" spans="1:10">
      <c r="A40" s="82"/>
      <c r="B40" s="82"/>
      <c r="C40" s="82"/>
      <c r="D40" s="82"/>
      <c r="E40" s="82"/>
      <c r="F40" s="82"/>
      <c r="G40" s="82"/>
      <c r="H40" s="82"/>
      <c r="I40" s="82"/>
      <c r="J40" s="82"/>
    </row>
    <row r="41" s="1" customFormat="1" ht="18.75" spans="1:10">
      <c r="A41" s="84" t="s">
        <v>49</v>
      </c>
      <c r="B41" s="85"/>
      <c r="C41" s="85"/>
      <c r="D41" s="85"/>
      <c r="E41" s="85"/>
      <c r="F41" s="86"/>
      <c r="G41" s="87" t="s">
        <v>50</v>
      </c>
      <c r="H41" s="87"/>
      <c r="I41" s="87"/>
      <c r="J41" s="3"/>
    </row>
    <row r="42" s="1" customFormat="1" spans="1:10">
      <c r="A42" s="3"/>
      <c r="B42" s="3"/>
      <c r="C42" s="3"/>
      <c r="D42" s="58"/>
      <c r="E42" s="58"/>
      <c r="F42" s="3"/>
      <c r="G42" s="3"/>
      <c r="H42" s="3"/>
      <c r="I42" s="3"/>
      <c r="J42" s="3"/>
    </row>
    <row r="43" s="1" customFormat="1" spans="1:10">
      <c r="A43" s="3"/>
      <c r="B43" s="3"/>
      <c r="C43" s="3"/>
      <c r="D43" s="58"/>
      <c r="E43" s="58"/>
      <c r="F43" s="3"/>
      <c r="G43" s="3"/>
      <c r="H43" s="3"/>
      <c r="I43" s="3"/>
      <c r="J43" s="3"/>
    </row>
  </sheetData>
  <mergeCells count="19">
    <mergeCell ref="A1:I1"/>
    <mergeCell ref="B2:G2"/>
    <mergeCell ref="H2:I2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G41:I41"/>
    <mergeCell ref="A3:A4"/>
    <mergeCell ref="B3:B4"/>
    <mergeCell ref="C3:C4"/>
    <mergeCell ref="D3:D4"/>
    <mergeCell ref="E3:E4"/>
    <mergeCell ref="F3:F4"/>
  </mergeCells>
  <pageMargins left="0.904861111111111" right="0.0784722222222222" top="0.944444444444444" bottom="1" header="0.5" footer="0.5"/>
  <pageSetup paperSize="1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opLeftCell="A13" workbookViewId="0">
      <selection activeCell="A34" sqref="A34:J34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8.375" style="3" customWidth="1"/>
    <col min="8" max="8" width="9.5" style="3" customWidth="1"/>
    <col min="9" max="9" width="10.625" style="3" customWidth="1"/>
    <col min="10" max="10" width="10.875" style="3" customWidth="1"/>
    <col min="11" max="16384" width="9" style="1"/>
  </cols>
  <sheetData>
    <row r="1" s="1" customFormat="1" ht="43.5" customHeight="1" spans="1:10">
      <c r="A1" s="4" t="s">
        <v>51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52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9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0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130888</v>
      </c>
      <c r="E5" s="22">
        <f>SUM(E6:E7)</f>
        <v>131128</v>
      </c>
      <c r="F5" s="23">
        <f>D5/(B5+C5)*100</f>
        <v>26.1253493013972</v>
      </c>
      <c r="G5" s="24">
        <f t="shared" ref="G5:G12" si="0">D5-E5</f>
        <v>-240</v>
      </c>
      <c r="H5" s="25">
        <f t="shared" ref="H5:H12" si="1">G5/E5*100</f>
        <v>-0.183027271063388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97748</v>
      </c>
      <c r="E6" s="30">
        <v>103696</v>
      </c>
      <c r="F6" s="23">
        <f t="shared" ref="F6:F12" si="2">D6/(B6+C6)*100</f>
        <v>21.4830769230769</v>
      </c>
      <c r="G6" s="24">
        <f t="shared" si="0"/>
        <v>-5948</v>
      </c>
      <c r="H6" s="31">
        <f t="shared" si="1"/>
        <v>-5.73599753124518</v>
      </c>
      <c r="I6" s="31">
        <f>D6/D5*100</f>
        <v>74.6806429924821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33140</v>
      </c>
      <c r="E7" s="29">
        <v>27432</v>
      </c>
      <c r="F7" s="23">
        <f t="shared" si="2"/>
        <v>72.0434782608696</v>
      </c>
      <c r="G7" s="24">
        <f t="shared" si="0"/>
        <v>5708</v>
      </c>
      <c r="H7" s="31">
        <f t="shared" si="1"/>
        <v>20.8078156897055</v>
      </c>
      <c r="I7" s="31">
        <f>D7/D5*100</f>
        <v>25.3193570075179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86381</v>
      </c>
      <c r="E8" s="36">
        <v>93710</v>
      </c>
      <c r="F8" s="23">
        <f t="shared" si="2"/>
        <v>26.4972392638037</v>
      </c>
      <c r="G8" s="24">
        <f t="shared" si="0"/>
        <v>-7329</v>
      </c>
      <c r="H8" s="31">
        <f t="shared" si="1"/>
        <v>-7.82093693309145</v>
      </c>
      <c r="I8" s="31">
        <f>D8/D5*100</f>
        <v>65.9961188191431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44507</v>
      </c>
      <c r="E9" s="40">
        <v>37418</v>
      </c>
      <c r="F9" s="31">
        <f t="shared" si="2"/>
        <v>25.4325714285714</v>
      </c>
      <c r="G9" s="24">
        <f t="shared" si="0"/>
        <v>7089</v>
      </c>
      <c r="H9" s="31">
        <f t="shared" si="1"/>
        <v>18.945427334438</v>
      </c>
      <c r="I9" s="31">
        <f>D9/D5*100</f>
        <v>34.0038811808569</v>
      </c>
      <c r="J9" s="3"/>
    </row>
    <row r="10" s="1" customFormat="1" ht="21" customHeight="1" spans="1:10">
      <c r="A10" s="95" t="s">
        <v>20</v>
      </c>
      <c r="B10" s="40">
        <v>6000</v>
      </c>
      <c r="C10" s="38"/>
      <c r="D10" s="40">
        <v>890</v>
      </c>
      <c r="E10" s="40">
        <v>1230</v>
      </c>
      <c r="F10" s="31">
        <f t="shared" si="2"/>
        <v>14.8333333333333</v>
      </c>
      <c r="G10" s="24">
        <f t="shared" si="0"/>
        <v>-340</v>
      </c>
      <c r="H10" s="31">
        <f t="shared" si="1"/>
        <v>-27.6422764227642</v>
      </c>
      <c r="I10" s="31" t="s">
        <v>21</v>
      </c>
      <c r="J10" s="3"/>
    </row>
    <row r="11" s="1" customFormat="1" ht="21" customHeight="1" spans="1:10">
      <c r="A11" s="95" t="s">
        <v>22</v>
      </c>
      <c r="B11" s="40">
        <v>346062</v>
      </c>
      <c r="C11" s="38"/>
      <c r="D11" s="43">
        <v>52727</v>
      </c>
      <c r="E11" s="40">
        <v>87414</v>
      </c>
      <c r="F11" s="31">
        <f t="shared" si="2"/>
        <v>15.2362871392987</v>
      </c>
      <c r="G11" s="24">
        <f t="shared" si="0"/>
        <v>-34687</v>
      </c>
      <c r="H11" s="31">
        <f t="shared" si="1"/>
        <v>-39.6812867504061</v>
      </c>
      <c r="I11" s="31" t="s">
        <v>21</v>
      </c>
      <c r="J11" s="3"/>
    </row>
    <row r="12" s="1" customFormat="1" ht="21" customHeight="1" spans="1:10">
      <c r="A12" s="95" t="s">
        <v>23</v>
      </c>
      <c r="B12" s="40">
        <v>187670</v>
      </c>
      <c r="C12" s="38"/>
      <c r="D12" s="40">
        <v>46298</v>
      </c>
      <c r="E12" s="40">
        <v>116564</v>
      </c>
      <c r="F12" s="31">
        <f t="shared" si="2"/>
        <v>24.6698992913092</v>
      </c>
      <c r="G12" s="24">
        <f t="shared" si="0"/>
        <v>-70266</v>
      </c>
      <c r="H12" s="31">
        <f t="shared" si="1"/>
        <v>-60.281047321643</v>
      </c>
      <c r="I12" s="31" t="s">
        <v>21</v>
      </c>
      <c r="J12" s="3"/>
    </row>
    <row r="13" s="1" customFormat="1" ht="21" customHeight="1" spans="1:10">
      <c r="A13" s="95"/>
      <c r="B13" s="96"/>
      <c r="C13" s="97"/>
      <c r="D13" s="98"/>
      <c r="E13" s="98"/>
      <c r="F13" s="31"/>
      <c r="G13" s="24"/>
      <c r="H13" s="31"/>
      <c r="I13" s="31"/>
      <c r="J13" s="3"/>
    </row>
    <row r="14" s="2" customFormat="1" ht="21" customHeight="1" spans="1:10">
      <c r="A14" s="46" t="s">
        <v>24</v>
      </c>
      <c r="B14" s="29">
        <f>SUM(B15:B20)</f>
        <v>422000</v>
      </c>
      <c r="C14" s="29"/>
      <c r="D14" s="29">
        <f>SUM(D15:D20)</f>
        <v>95722</v>
      </c>
      <c r="E14" s="29">
        <f>SUM(E15:E20)</f>
        <v>97653</v>
      </c>
      <c r="F14" s="47">
        <f t="shared" ref="F14:F20" si="3">D14/(B14+C14)*100</f>
        <v>22.6829383886256</v>
      </c>
      <c r="G14" s="48">
        <f t="shared" ref="G14:G20" si="4">D14-E14</f>
        <v>-1931</v>
      </c>
      <c r="H14" s="47">
        <f t="shared" ref="H14:H20" si="5">G14/E14*100</f>
        <v>-1.97740980819842</v>
      </c>
      <c r="I14" s="47">
        <f>D14/D5*100</f>
        <v>73.132754721594</v>
      </c>
      <c r="J14" s="61"/>
    </row>
    <row r="15" s="2" customFormat="1" ht="21" customHeight="1" spans="1:10">
      <c r="A15" s="49" t="s">
        <v>25</v>
      </c>
      <c r="B15" s="50">
        <v>82000</v>
      </c>
      <c r="C15" s="40"/>
      <c r="D15" s="40">
        <v>20520</v>
      </c>
      <c r="E15" s="48">
        <v>13596</v>
      </c>
      <c r="F15" s="47">
        <f t="shared" si="3"/>
        <v>25.0243902439024</v>
      </c>
      <c r="G15" s="48">
        <f t="shared" si="4"/>
        <v>6924</v>
      </c>
      <c r="H15" s="47">
        <f t="shared" si="5"/>
        <v>50.9267431597529</v>
      </c>
      <c r="I15" s="47">
        <f>D15/D5*100</f>
        <v>15.6775258236049</v>
      </c>
      <c r="J15" s="61"/>
    </row>
    <row r="16" s="2" customFormat="1" ht="21" customHeight="1" spans="1:10">
      <c r="A16" s="49" t="s">
        <v>26</v>
      </c>
      <c r="B16" s="50">
        <v>120000</v>
      </c>
      <c r="C16" s="40"/>
      <c r="D16" s="40">
        <v>30481</v>
      </c>
      <c r="E16" s="48">
        <v>18057</v>
      </c>
      <c r="F16" s="47">
        <f t="shared" si="3"/>
        <v>25.4008333333333</v>
      </c>
      <c r="G16" s="48">
        <f t="shared" si="4"/>
        <v>12424</v>
      </c>
      <c r="H16" s="47">
        <f t="shared" si="5"/>
        <v>68.8043418065016</v>
      </c>
      <c r="I16" s="47">
        <f>D16/D5*100</f>
        <v>23.2878491534747</v>
      </c>
      <c r="J16" s="61"/>
    </row>
    <row r="17" s="2" customFormat="1" ht="21" customHeight="1" spans="1:10">
      <c r="A17" s="49" t="s">
        <v>27</v>
      </c>
      <c r="B17" s="50">
        <v>16000</v>
      </c>
      <c r="C17" s="40"/>
      <c r="D17" s="40">
        <v>4871</v>
      </c>
      <c r="E17" s="48">
        <v>1959</v>
      </c>
      <c r="F17" s="47">
        <f t="shared" si="3"/>
        <v>30.44375</v>
      </c>
      <c r="G17" s="48">
        <f t="shared" si="4"/>
        <v>2912</v>
      </c>
      <c r="H17" s="47">
        <f t="shared" si="5"/>
        <v>148.647269014803</v>
      </c>
      <c r="I17" s="47">
        <f>D17/D5*100</f>
        <v>3.7215023531569</v>
      </c>
      <c r="J17" s="61"/>
    </row>
    <row r="18" s="2" customFormat="1" ht="21" customHeight="1" spans="1:10">
      <c r="A18" s="49" t="s">
        <v>28</v>
      </c>
      <c r="B18" s="50">
        <v>6000</v>
      </c>
      <c r="C18" s="40"/>
      <c r="D18" s="40">
        <v>1624</v>
      </c>
      <c r="E18" s="48">
        <v>830</v>
      </c>
      <c r="F18" s="47">
        <f t="shared" si="3"/>
        <v>27.0666666666667</v>
      </c>
      <c r="G18" s="48">
        <f t="shared" si="4"/>
        <v>794</v>
      </c>
      <c r="H18" s="47">
        <f t="shared" si="5"/>
        <v>95.6626506024096</v>
      </c>
      <c r="I18" s="47">
        <f>D18/D5*100</f>
        <v>1.24075545504554</v>
      </c>
      <c r="J18" s="61"/>
    </row>
    <row r="19" s="2" customFormat="1" ht="21" customHeight="1" spans="1:10">
      <c r="A19" s="99" t="s">
        <v>29</v>
      </c>
      <c r="B19" s="100">
        <v>105000</v>
      </c>
      <c r="C19" s="101"/>
      <c r="D19" s="101">
        <v>25021</v>
      </c>
      <c r="E19" s="102">
        <v>32373</v>
      </c>
      <c r="F19" s="103">
        <f t="shared" si="3"/>
        <v>23.8295238095238</v>
      </c>
      <c r="G19" s="102">
        <f t="shared" si="4"/>
        <v>-7352</v>
      </c>
      <c r="H19" s="103">
        <f t="shared" si="5"/>
        <v>-22.710283260742</v>
      </c>
      <c r="I19" s="103">
        <f>D19/D5*100</f>
        <v>19.1163437442699</v>
      </c>
      <c r="J19" s="62"/>
    </row>
    <row r="20" s="2" customFormat="1" ht="21" customHeight="1" spans="1:10">
      <c r="A20" s="99" t="s">
        <v>30</v>
      </c>
      <c r="B20" s="100">
        <v>93000</v>
      </c>
      <c r="C20" s="101"/>
      <c r="D20" s="101">
        <v>13205</v>
      </c>
      <c r="E20" s="102">
        <v>30838</v>
      </c>
      <c r="F20" s="103">
        <f t="shared" si="3"/>
        <v>14.1989247311828</v>
      </c>
      <c r="G20" s="102">
        <f t="shared" si="4"/>
        <v>-17633</v>
      </c>
      <c r="H20" s="103">
        <f t="shared" si="5"/>
        <v>-57.1794539204877</v>
      </c>
      <c r="I20" s="103">
        <f>D20/D5*100</f>
        <v>10.0887781920421</v>
      </c>
      <c r="J20" s="62"/>
    </row>
    <row r="21" s="1" customFormat="1" ht="21" customHeight="1" spans="1:10">
      <c r="A21" s="56"/>
      <c r="B21" s="57"/>
      <c r="C21" s="38"/>
      <c r="D21" s="38"/>
      <c r="E21" s="38"/>
      <c r="F21" s="23"/>
      <c r="G21" s="42"/>
      <c r="H21" s="23"/>
      <c r="I21" s="23"/>
      <c r="J21" s="3"/>
    </row>
    <row r="22" s="1" customFormat="1" ht="21" customHeight="1" spans="1:10">
      <c r="A22" s="65" t="s">
        <v>31</v>
      </c>
      <c r="B22" s="66">
        <v>2320000</v>
      </c>
      <c r="C22" s="67"/>
      <c r="D22" s="69">
        <f>SUM(D23:D30)</f>
        <v>570812.5</v>
      </c>
      <c r="E22" s="69">
        <f>SUM(E23:E30)</f>
        <v>560813</v>
      </c>
      <c r="F22" s="70">
        <f t="shared" ref="F22:F30" si="6">D22/(B22+C22)*100</f>
        <v>24.6039870689655</v>
      </c>
      <c r="G22" s="71">
        <f t="shared" ref="G22:G30" si="7">D22-E22</f>
        <v>9999.5</v>
      </c>
      <c r="H22" s="70">
        <f t="shared" ref="H22:H30" si="8">G22/E22*100</f>
        <v>1.78303641320725</v>
      </c>
      <c r="I22" s="88" t="s">
        <v>32</v>
      </c>
      <c r="J22" s="3"/>
    </row>
    <row r="23" s="1" customFormat="1" ht="21" customHeight="1" spans="1:10">
      <c r="A23" s="26" t="s">
        <v>33</v>
      </c>
      <c r="B23" s="66">
        <v>508000</v>
      </c>
      <c r="C23" s="39"/>
      <c r="D23" s="73">
        <v>103085</v>
      </c>
      <c r="E23" s="106">
        <v>100376</v>
      </c>
      <c r="F23" s="70">
        <f t="shared" si="6"/>
        <v>20.2923228346457</v>
      </c>
      <c r="G23" s="71">
        <f t="shared" si="7"/>
        <v>2709</v>
      </c>
      <c r="H23" s="70">
        <f t="shared" si="8"/>
        <v>2.69885231529449</v>
      </c>
      <c r="I23" s="31">
        <f>D23/D22*100</f>
        <v>18.0593452315778</v>
      </c>
      <c r="J23" s="3"/>
    </row>
    <row r="24" s="1" customFormat="1" ht="21" customHeight="1" spans="1:10">
      <c r="A24" s="26" t="s">
        <v>34</v>
      </c>
      <c r="B24" s="66">
        <v>501000</v>
      </c>
      <c r="C24" s="74"/>
      <c r="D24" s="73">
        <v>130888</v>
      </c>
      <c r="E24" s="106">
        <v>131128</v>
      </c>
      <c r="F24" s="70">
        <f t="shared" si="6"/>
        <v>26.1253493013972</v>
      </c>
      <c r="G24" s="71">
        <f t="shared" si="7"/>
        <v>-240</v>
      </c>
      <c r="H24" s="70">
        <f t="shared" si="8"/>
        <v>-0.183027271063388</v>
      </c>
      <c r="I24" s="31">
        <f>D24/D22*100</f>
        <v>22.9301215372824</v>
      </c>
      <c r="J24" s="3"/>
    </row>
    <row r="25" s="1" customFormat="1" ht="21" customHeight="1" spans="1:10">
      <c r="A25" s="26" t="s">
        <v>35</v>
      </c>
      <c r="B25" s="66">
        <v>368000</v>
      </c>
      <c r="C25" s="39"/>
      <c r="D25" s="73">
        <v>78186</v>
      </c>
      <c r="E25" s="106">
        <v>77576</v>
      </c>
      <c r="F25" s="70">
        <f t="shared" si="6"/>
        <v>21.2461956521739</v>
      </c>
      <c r="G25" s="71">
        <f t="shared" si="7"/>
        <v>610</v>
      </c>
      <c r="H25" s="70">
        <f t="shared" si="8"/>
        <v>0.786325667732288</v>
      </c>
      <c r="I25" s="31">
        <f>D25/D22*100</f>
        <v>13.6973174203438</v>
      </c>
      <c r="J25" s="3"/>
    </row>
    <row r="26" s="1" customFormat="1" ht="21" customHeight="1" spans="1:10">
      <c r="A26" s="26" t="s">
        <v>36</v>
      </c>
      <c r="B26" s="66">
        <v>466000</v>
      </c>
      <c r="C26" s="39"/>
      <c r="D26" s="73">
        <v>83241</v>
      </c>
      <c r="E26" s="106">
        <v>80784</v>
      </c>
      <c r="F26" s="70">
        <f t="shared" si="6"/>
        <v>17.8628755364807</v>
      </c>
      <c r="G26" s="71">
        <f t="shared" si="7"/>
        <v>2457</v>
      </c>
      <c r="H26" s="70">
        <f t="shared" si="8"/>
        <v>3.04144385026738</v>
      </c>
      <c r="I26" s="31">
        <f>D26/D22*100</f>
        <v>14.5828971860287</v>
      </c>
      <c r="J26" s="3"/>
    </row>
    <row r="27" s="1" customFormat="1" ht="21" customHeight="1" spans="1:10">
      <c r="A27" s="26" t="s">
        <v>37</v>
      </c>
      <c r="B27" s="66">
        <v>320000</v>
      </c>
      <c r="C27" s="39"/>
      <c r="D27" s="73">
        <v>67932</v>
      </c>
      <c r="E27" s="106">
        <v>61726</v>
      </c>
      <c r="F27" s="70">
        <f t="shared" si="6"/>
        <v>21.22875</v>
      </c>
      <c r="G27" s="71">
        <f t="shared" si="7"/>
        <v>6206</v>
      </c>
      <c r="H27" s="70">
        <f t="shared" si="8"/>
        <v>10.0541100994719</v>
      </c>
      <c r="I27" s="31">
        <f>D27/D22*100</f>
        <v>11.9009306909011</v>
      </c>
      <c r="J27" s="3"/>
    </row>
    <row r="28" s="1" customFormat="1" ht="21" customHeight="1" spans="1:10">
      <c r="A28" s="26" t="s">
        <v>38</v>
      </c>
      <c r="B28" s="66">
        <v>50000</v>
      </c>
      <c r="C28" s="39"/>
      <c r="D28" s="73">
        <v>11350</v>
      </c>
      <c r="E28" s="106">
        <v>11877</v>
      </c>
      <c r="F28" s="70">
        <f t="shared" si="6"/>
        <v>22.7</v>
      </c>
      <c r="G28" s="71">
        <f t="shared" si="7"/>
        <v>-527</v>
      </c>
      <c r="H28" s="70">
        <f t="shared" si="8"/>
        <v>-4.43714742780163</v>
      </c>
      <c r="I28" s="31">
        <f>D28/D22*100</f>
        <v>1.9883937369977</v>
      </c>
      <c r="J28" s="3"/>
    </row>
    <row r="29" s="1" customFormat="1" ht="21" customHeight="1" spans="1:10">
      <c r="A29" s="26" t="s">
        <v>39</v>
      </c>
      <c r="B29" s="66">
        <v>28000</v>
      </c>
      <c r="C29" s="39"/>
      <c r="D29" s="69">
        <v>3230</v>
      </c>
      <c r="E29" s="107">
        <v>4560.5</v>
      </c>
      <c r="F29" s="70">
        <f t="shared" si="6"/>
        <v>11.5357142857143</v>
      </c>
      <c r="G29" s="71">
        <f t="shared" si="7"/>
        <v>-1330.5</v>
      </c>
      <c r="H29" s="70">
        <f t="shared" si="8"/>
        <v>-29.1744326280013</v>
      </c>
      <c r="I29" s="31">
        <f>D29/D22*100</f>
        <v>0.565860067885689</v>
      </c>
      <c r="J29" s="3"/>
    </row>
    <row r="30" s="1" customFormat="1" ht="21" customHeight="1" spans="1:10">
      <c r="A30" s="26" t="s">
        <v>40</v>
      </c>
      <c r="B30" s="66">
        <v>380000</v>
      </c>
      <c r="C30" s="39"/>
      <c r="D30" s="69">
        <v>92900.5</v>
      </c>
      <c r="E30" s="107">
        <v>92785.5</v>
      </c>
      <c r="F30" s="70">
        <f t="shared" si="6"/>
        <v>24.4475</v>
      </c>
      <c r="G30" s="71">
        <f t="shared" si="7"/>
        <v>115</v>
      </c>
      <c r="H30" s="70">
        <f t="shared" si="8"/>
        <v>0.123941779696181</v>
      </c>
      <c r="I30" s="31">
        <f>D30/D22*100</f>
        <v>16.2751341289828</v>
      </c>
      <c r="J30" s="3"/>
    </row>
    <row r="31" s="1" customFormat="1" ht="21" customHeight="1" spans="1:10">
      <c r="A31" s="26"/>
      <c r="B31" s="39"/>
      <c r="C31" s="39"/>
      <c r="D31" s="74"/>
      <c r="E31" s="74"/>
      <c r="F31" s="76"/>
      <c r="G31" s="77"/>
      <c r="H31" s="76"/>
      <c r="I31" s="76"/>
      <c r="J31" s="3"/>
    </row>
    <row r="32" s="63" customFormat="1" spans="1:10">
      <c r="A32" s="108" t="s">
        <v>41</v>
      </c>
      <c r="B32" s="108"/>
      <c r="C32" s="108"/>
      <c r="D32" s="108"/>
      <c r="E32" s="108"/>
      <c r="F32" s="108"/>
      <c r="G32" s="108"/>
      <c r="H32" s="108"/>
      <c r="I32" s="108"/>
      <c r="J32" s="108"/>
    </row>
    <row r="33" s="63" customFormat="1" spans="1:10">
      <c r="A33" s="109" t="s">
        <v>53</v>
      </c>
      <c r="B33" s="109"/>
      <c r="C33" s="109"/>
      <c r="D33" s="109"/>
      <c r="E33" s="109"/>
      <c r="F33" s="109"/>
      <c r="G33" s="109"/>
      <c r="H33" s="109"/>
      <c r="I33" s="109"/>
      <c r="J33" s="109"/>
    </row>
    <row r="34" s="63" customFormat="1" spans="1:10">
      <c r="A34" s="110" t="s">
        <v>54</v>
      </c>
      <c r="B34" s="110"/>
      <c r="C34" s="110"/>
      <c r="D34" s="110"/>
      <c r="E34" s="110"/>
      <c r="F34" s="110"/>
      <c r="G34" s="110"/>
      <c r="H34" s="110"/>
      <c r="I34" s="110"/>
      <c r="J34" s="110"/>
    </row>
    <row r="35" s="64" customFormat="1" spans="1:10">
      <c r="A35" s="81" t="s">
        <v>55</v>
      </c>
      <c r="B35" s="81"/>
      <c r="C35" s="81"/>
      <c r="D35" s="81"/>
      <c r="E35" s="81"/>
      <c r="F35" s="81"/>
      <c r="G35" s="81"/>
      <c r="H35" s="81"/>
      <c r="I35" s="81"/>
      <c r="J35" s="81"/>
    </row>
    <row r="36" s="64" customFormat="1" spans="1:10">
      <c r="A36" s="81" t="s">
        <v>56</v>
      </c>
      <c r="B36" s="81"/>
      <c r="C36" s="81"/>
      <c r="D36" s="81"/>
      <c r="E36" s="81"/>
      <c r="F36" s="81"/>
      <c r="G36" s="81"/>
      <c r="H36" s="81"/>
      <c r="I36" s="81"/>
      <c r="J36" s="81"/>
    </row>
    <row r="37" s="64" customFormat="1" spans="1:10">
      <c r="A37" s="81" t="s">
        <v>57</v>
      </c>
      <c r="B37" s="81"/>
      <c r="C37" s="81"/>
      <c r="D37" s="81"/>
      <c r="E37" s="81"/>
      <c r="F37" s="81"/>
      <c r="G37" s="81"/>
      <c r="H37" s="81"/>
      <c r="I37" s="81"/>
      <c r="J37" s="81"/>
    </row>
    <row r="38" s="64" customFormat="1" spans="1:10">
      <c r="A38" s="82" t="s">
        <v>58</v>
      </c>
      <c r="B38" s="82"/>
      <c r="C38" s="82"/>
      <c r="D38" s="82"/>
      <c r="E38" s="82"/>
      <c r="F38" s="82"/>
      <c r="G38" s="82"/>
      <c r="H38" s="82"/>
      <c r="I38" s="82"/>
      <c r="J38" s="82"/>
    </row>
    <row r="39" s="64" customFormat="1" spans="1:10">
      <c r="A39" s="83" t="s">
        <v>59</v>
      </c>
      <c r="B39" s="83"/>
      <c r="C39" s="83"/>
      <c r="D39" s="83"/>
      <c r="E39" s="83"/>
      <c r="F39" s="83"/>
      <c r="G39" s="83"/>
      <c r="H39" s="83"/>
      <c r="I39" s="83"/>
      <c r="J39" s="83"/>
    </row>
    <row r="40" s="64" customFormat="1" spans="1:10">
      <c r="A40" s="82" t="s">
        <v>60</v>
      </c>
      <c r="B40" s="82"/>
      <c r="C40" s="82"/>
      <c r="D40" s="82"/>
      <c r="E40" s="82"/>
      <c r="F40" s="82"/>
      <c r="G40" s="82"/>
      <c r="H40" s="82"/>
      <c r="I40" s="82"/>
      <c r="J40" s="82"/>
    </row>
    <row r="41" s="64" customFormat="1" spans="1:10">
      <c r="A41" s="83" t="s">
        <v>61</v>
      </c>
      <c r="B41" s="83"/>
      <c r="C41" s="83"/>
      <c r="D41" s="83"/>
      <c r="E41" s="83"/>
      <c r="F41" s="83"/>
      <c r="G41" s="83"/>
      <c r="H41" s="83"/>
      <c r="I41" s="83"/>
      <c r="J41" s="83"/>
    </row>
    <row r="42" s="1" customFormat="1" ht="18.75" spans="1:10">
      <c r="A42" s="84" t="s">
        <v>49</v>
      </c>
      <c r="B42" s="85"/>
      <c r="C42" s="85"/>
      <c r="D42" s="85"/>
      <c r="E42" s="85"/>
      <c r="F42" s="86"/>
      <c r="G42" s="87" t="s">
        <v>50</v>
      </c>
      <c r="H42" s="87"/>
      <c r="I42" s="87"/>
      <c r="J42" s="3"/>
    </row>
    <row r="43" s="1" customFormat="1" spans="1:10">
      <c r="A43" s="3"/>
      <c r="B43" s="3"/>
      <c r="C43" s="3"/>
      <c r="D43" s="58"/>
      <c r="E43" s="58"/>
      <c r="F43" s="3"/>
      <c r="G43" s="3"/>
      <c r="H43" s="3"/>
      <c r="I43" s="3"/>
      <c r="J43" s="3"/>
    </row>
    <row r="44" s="1" customFormat="1" spans="1:10">
      <c r="A44" s="3"/>
      <c r="B44" s="3"/>
      <c r="C44" s="3"/>
      <c r="D44" s="58"/>
      <c r="E44" s="58"/>
      <c r="F44" s="3"/>
      <c r="G44" s="3"/>
      <c r="H44" s="3"/>
      <c r="I44" s="3"/>
      <c r="J44" s="3"/>
    </row>
  </sheetData>
  <mergeCells count="20">
    <mergeCell ref="A1:I1"/>
    <mergeCell ref="B2:G2"/>
    <mergeCell ref="H2:I2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G42:I42"/>
    <mergeCell ref="A3:A4"/>
    <mergeCell ref="B3:B4"/>
    <mergeCell ref="C3:C4"/>
    <mergeCell ref="D3:D4"/>
    <mergeCell ref="E3:E4"/>
    <mergeCell ref="F3:F4"/>
  </mergeCells>
  <pageMargins left="0.75" right="0" top="1" bottom="1" header="0.5" footer="0.5"/>
  <pageSetup paperSize="1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zoomScale="90" zoomScaleNormal="90" topLeftCell="A3" workbookViewId="0">
      <selection activeCell="A34" sqref="A34:J34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8.375" style="3" customWidth="1"/>
    <col min="8" max="8" width="9.5" style="3" customWidth="1"/>
    <col min="9" max="9" width="10.625" style="3" customWidth="1"/>
    <col min="10" max="10" width="19.3333333333333" style="3" customWidth="1"/>
    <col min="11" max="16384" width="9" style="1"/>
  </cols>
  <sheetData>
    <row r="1" s="1" customFormat="1" ht="43.5" customHeight="1" spans="1:10">
      <c r="A1" s="4" t="s">
        <v>62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63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9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0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191388</v>
      </c>
      <c r="E5" s="22">
        <f>SUM(E6:E7)</f>
        <v>190863</v>
      </c>
      <c r="F5" s="23">
        <f>D5/(B5+C5)*100</f>
        <v>38.2011976047904</v>
      </c>
      <c r="G5" s="24">
        <f t="shared" ref="G5:G12" si="0">D5-E5</f>
        <v>525</v>
      </c>
      <c r="H5" s="25">
        <f t="shared" ref="H5:H12" si="1">G5/E5*100</f>
        <v>0.275066408890146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154333</v>
      </c>
      <c r="E6" s="30">
        <v>146918</v>
      </c>
      <c r="F6" s="23">
        <f t="shared" ref="F6:F12" si="2">D6/(B6+C6)*100</f>
        <v>33.9193406593407</v>
      </c>
      <c r="G6" s="24">
        <f t="shared" si="0"/>
        <v>7415</v>
      </c>
      <c r="H6" s="31">
        <f t="shared" si="1"/>
        <v>5.04703303883799</v>
      </c>
      <c r="I6" s="31">
        <f>D6/D5*100</f>
        <v>80.6388070307438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37055</v>
      </c>
      <c r="E7" s="29">
        <v>43945</v>
      </c>
      <c r="F7" s="23">
        <f t="shared" si="2"/>
        <v>80.554347826087</v>
      </c>
      <c r="G7" s="24">
        <f t="shared" si="0"/>
        <v>-6890</v>
      </c>
      <c r="H7" s="31">
        <f t="shared" si="1"/>
        <v>-15.6786892706793</v>
      </c>
      <c r="I7" s="31">
        <f>D7/D5*100</f>
        <v>19.3611929692562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123663</v>
      </c>
      <c r="E8" s="36">
        <v>140791</v>
      </c>
      <c r="F8" s="23">
        <f t="shared" si="2"/>
        <v>37.9334355828221</v>
      </c>
      <c r="G8" s="24">
        <f t="shared" si="0"/>
        <v>-17128</v>
      </c>
      <c r="H8" s="31">
        <f t="shared" si="1"/>
        <v>-12.1655503547812</v>
      </c>
      <c r="I8" s="31">
        <f>D8/D5*100</f>
        <v>64.6137688883316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67725</v>
      </c>
      <c r="E9" s="40">
        <v>50072</v>
      </c>
      <c r="F9" s="31">
        <f t="shared" si="2"/>
        <v>38.7</v>
      </c>
      <c r="G9" s="24">
        <f t="shared" si="0"/>
        <v>17653</v>
      </c>
      <c r="H9" s="31">
        <f t="shared" si="1"/>
        <v>35.25523246525</v>
      </c>
      <c r="I9" s="31">
        <f>D9/D5*100</f>
        <v>35.3862311116684</v>
      </c>
      <c r="J9" s="3"/>
    </row>
    <row r="10" s="1" customFormat="1" ht="21" customHeight="1" spans="1:10">
      <c r="A10" s="95" t="s">
        <v>20</v>
      </c>
      <c r="B10" s="40">
        <v>6000</v>
      </c>
      <c r="C10" s="38"/>
      <c r="D10" s="40">
        <v>1052</v>
      </c>
      <c r="E10" s="40">
        <v>1532</v>
      </c>
      <c r="F10" s="31">
        <f t="shared" si="2"/>
        <v>17.5333333333333</v>
      </c>
      <c r="G10" s="24">
        <f t="shared" si="0"/>
        <v>-480</v>
      </c>
      <c r="H10" s="31">
        <f t="shared" si="1"/>
        <v>-31.331592689295</v>
      </c>
      <c r="I10" s="31" t="s">
        <v>21</v>
      </c>
      <c r="J10" s="3"/>
    </row>
    <row r="11" s="1" customFormat="1" ht="21" customHeight="1" spans="1:10">
      <c r="A11" s="95" t="s">
        <v>22</v>
      </c>
      <c r="B11" s="40">
        <v>346062</v>
      </c>
      <c r="C11" s="38">
        <v>25550</v>
      </c>
      <c r="D11" s="43">
        <v>86468</v>
      </c>
      <c r="E11" s="40">
        <v>108044</v>
      </c>
      <c r="F11" s="31">
        <f t="shared" si="2"/>
        <v>23.268355166141</v>
      </c>
      <c r="G11" s="24">
        <f t="shared" si="0"/>
        <v>-21576</v>
      </c>
      <c r="H11" s="31">
        <f t="shared" si="1"/>
        <v>-19.9696419977046</v>
      </c>
      <c r="I11" s="31" t="s">
        <v>21</v>
      </c>
      <c r="J11" s="3"/>
    </row>
    <row r="12" s="1" customFormat="1" ht="21" customHeight="1" spans="1:10">
      <c r="A12" s="95" t="s">
        <v>23</v>
      </c>
      <c r="B12" s="40">
        <v>187670</v>
      </c>
      <c r="C12" s="38"/>
      <c r="D12" s="40">
        <v>71831</v>
      </c>
      <c r="E12" s="40">
        <v>156882</v>
      </c>
      <c r="F12" s="31">
        <f t="shared" si="2"/>
        <v>38.2751638514414</v>
      </c>
      <c r="G12" s="24">
        <f t="shared" si="0"/>
        <v>-85051</v>
      </c>
      <c r="H12" s="31">
        <f t="shared" si="1"/>
        <v>-54.2133578103288</v>
      </c>
      <c r="I12" s="31" t="s">
        <v>21</v>
      </c>
      <c r="J12" s="3"/>
    </row>
    <row r="13" s="1" customFormat="1" ht="21" customHeight="1" spans="1:10">
      <c r="A13" s="95"/>
      <c r="B13" s="96"/>
      <c r="C13" s="97"/>
      <c r="D13" s="98"/>
      <c r="E13" s="98"/>
      <c r="F13" s="31"/>
      <c r="G13" s="24"/>
      <c r="H13" s="31"/>
      <c r="I13" s="31"/>
      <c r="J13" s="3"/>
    </row>
    <row r="14" s="2" customFormat="1" ht="21" customHeight="1" spans="1:10">
      <c r="A14" s="46" t="s">
        <v>24</v>
      </c>
      <c r="B14" s="29">
        <f>SUM(B15:B20)</f>
        <v>422000</v>
      </c>
      <c r="C14" s="29"/>
      <c r="D14" s="29">
        <f>SUM(D15:D20)</f>
        <v>148798</v>
      </c>
      <c r="E14" s="29">
        <f>SUM(E15:E20)</f>
        <v>138358.53</v>
      </c>
      <c r="F14" s="47">
        <f t="shared" ref="F14:F20" si="3">D14/(B14+C14)*100</f>
        <v>35.2601895734597</v>
      </c>
      <c r="G14" s="48">
        <f t="shared" ref="G14:G20" si="4">D14-E14</f>
        <v>10439.47</v>
      </c>
      <c r="H14" s="47">
        <f t="shared" ref="H14:H20" si="5">G14/E14*100</f>
        <v>7.54523049645008</v>
      </c>
      <c r="I14" s="47">
        <f>D14/D5*100</f>
        <v>77.7467761824148</v>
      </c>
      <c r="J14" s="61"/>
    </row>
    <row r="15" s="2" customFormat="1" ht="21" customHeight="1" spans="1:10">
      <c r="A15" s="49" t="s">
        <v>25</v>
      </c>
      <c r="B15" s="50">
        <v>82000</v>
      </c>
      <c r="C15" s="40"/>
      <c r="D15" s="40">
        <v>35858</v>
      </c>
      <c r="E15" s="48">
        <v>22902.3057633753</v>
      </c>
      <c r="F15" s="47">
        <f t="shared" si="3"/>
        <v>43.7292682926829</v>
      </c>
      <c r="G15" s="48">
        <f t="shared" si="4"/>
        <v>12955.6942366247</v>
      </c>
      <c r="H15" s="47">
        <f t="shared" si="5"/>
        <v>56.5693881239812</v>
      </c>
      <c r="I15" s="47">
        <f>D15/D5*100</f>
        <v>18.7357619077476</v>
      </c>
      <c r="J15" s="61"/>
    </row>
    <row r="16" s="2" customFormat="1" ht="21" customHeight="1" spans="1:10">
      <c r="A16" s="49" t="s">
        <v>26</v>
      </c>
      <c r="B16" s="50">
        <v>120000</v>
      </c>
      <c r="C16" s="40"/>
      <c r="D16" s="40">
        <v>44078</v>
      </c>
      <c r="E16" s="48">
        <v>25758.9721611595</v>
      </c>
      <c r="F16" s="47">
        <f t="shared" si="3"/>
        <v>36.7316666666667</v>
      </c>
      <c r="G16" s="48">
        <f t="shared" si="4"/>
        <v>18319.0278388405</v>
      </c>
      <c r="H16" s="47">
        <f t="shared" si="5"/>
        <v>71.1170761171237</v>
      </c>
      <c r="I16" s="47">
        <f>D16/D5*100</f>
        <v>23.0307020293853</v>
      </c>
      <c r="J16" s="61"/>
    </row>
    <row r="17" s="2" customFormat="1" ht="21" customHeight="1" spans="1:10">
      <c r="A17" s="49" t="s">
        <v>27</v>
      </c>
      <c r="B17" s="50">
        <v>16000</v>
      </c>
      <c r="C17" s="40"/>
      <c r="D17" s="40">
        <v>9337</v>
      </c>
      <c r="E17" s="48">
        <v>2139.36332110038</v>
      </c>
      <c r="F17" s="47">
        <f t="shared" si="3"/>
        <v>58.35625</v>
      </c>
      <c r="G17" s="48">
        <f t="shared" si="4"/>
        <v>7197.63667889962</v>
      </c>
      <c r="H17" s="47">
        <f t="shared" si="5"/>
        <v>336.438257490435</v>
      </c>
      <c r="I17" s="47">
        <f>D17/D5*100</f>
        <v>4.87857127928606</v>
      </c>
      <c r="J17" s="61"/>
    </row>
    <row r="18" s="2" customFormat="1" ht="21" customHeight="1" spans="1:10">
      <c r="A18" s="49" t="s">
        <v>28</v>
      </c>
      <c r="B18" s="50">
        <v>6000</v>
      </c>
      <c r="C18" s="40"/>
      <c r="D18" s="40">
        <v>1994</v>
      </c>
      <c r="E18" s="48">
        <v>816.524971290788</v>
      </c>
      <c r="F18" s="47">
        <f t="shared" si="3"/>
        <v>33.2333333333333</v>
      </c>
      <c r="G18" s="48">
        <f t="shared" si="4"/>
        <v>1177.47502870921</v>
      </c>
      <c r="H18" s="47">
        <f t="shared" si="5"/>
        <v>144.20563609314</v>
      </c>
      <c r="I18" s="47">
        <f>D18/D5*100</f>
        <v>1.04186260371601</v>
      </c>
      <c r="J18" s="61"/>
    </row>
    <row r="19" s="2" customFormat="1" ht="21" customHeight="1" spans="1:10">
      <c r="A19" s="99" t="s">
        <v>29</v>
      </c>
      <c r="B19" s="100">
        <v>105000</v>
      </c>
      <c r="C19" s="101"/>
      <c r="D19" s="101">
        <v>34779</v>
      </c>
      <c r="E19" s="102">
        <v>46654.086037453</v>
      </c>
      <c r="F19" s="103">
        <f t="shared" si="3"/>
        <v>33.1228571428571</v>
      </c>
      <c r="G19" s="102">
        <f t="shared" si="4"/>
        <v>-11875.086037453</v>
      </c>
      <c r="H19" s="103">
        <f t="shared" si="5"/>
        <v>-25.453474810159</v>
      </c>
      <c r="I19" s="103">
        <f>D19/D5*100</f>
        <v>18.1719857044329</v>
      </c>
      <c r="J19" s="62"/>
    </row>
    <row r="20" s="2" customFormat="1" ht="21" customHeight="1" spans="1:10">
      <c r="A20" s="99" t="s">
        <v>30</v>
      </c>
      <c r="B20" s="100">
        <v>93000</v>
      </c>
      <c r="C20" s="101"/>
      <c r="D20" s="101">
        <v>22752</v>
      </c>
      <c r="E20" s="102">
        <v>40087.277745621</v>
      </c>
      <c r="F20" s="103">
        <f t="shared" si="3"/>
        <v>24.4645161290323</v>
      </c>
      <c r="G20" s="102">
        <f t="shared" si="4"/>
        <v>-17335.277745621</v>
      </c>
      <c r="H20" s="103">
        <f t="shared" si="5"/>
        <v>-43.2438387451107</v>
      </c>
      <c r="I20" s="103">
        <f>D20/D5*100</f>
        <v>11.8878926578469</v>
      </c>
      <c r="J20" s="62"/>
    </row>
    <row r="21" s="1" customFormat="1" ht="21" customHeight="1" spans="1:10">
      <c r="A21" s="56"/>
      <c r="B21" s="57"/>
      <c r="C21" s="38"/>
      <c r="D21" s="38"/>
      <c r="E21" s="38"/>
      <c r="F21" s="23"/>
      <c r="G21" s="42"/>
      <c r="H21" s="23"/>
      <c r="I21" s="23"/>
      <c r="J21" s="3"/>
    </row>
    <row r="22" s="1" customFormat="1" ht="21" customHeight="1" spans="1:10">
      <c r="A22" s="65" t="s">
        <v>31</v>
      </c>
      <c r="B22" s="66">
        <v>2320000</v>
      </c>
      <c r="C22" s="67"/>
      <c r="D22" s="104">
        <v>856144</v>
      </c>
      <c r="E22" s="104">
        <v>814665.5</v>
      </c>
      <c r="F22" s="70">
        <f t="shared" ref="F22:F30" si="6">D22/(B22+C22)*100</f>
        <v>36.9027586206897</v>
      </c>
      <c r="G22" s="71">
        <f t="shared" ref="G22:G30" si="7">D22-E22</f>
        <v>41478.5</v>
      </c>
      <c r="H22" s="70">
        <f t="shared" ref="H22:H30" si="8">G22/E22*100</f>
        <v>5.09147619483088</v>
      </c>
      <c r="I22" s="88" t="s">
        <v>32</v>
      </c>
      <c r="J22" s="3"/>
    </row>
    <row r="23" s="1" customFormat="1" ht="21" customHeight="1" spans="1:10">
      <c r="A23" s="26" t="s">
        <v>33</v>
      </c>
      <c r="B23" s="66">
        <v>508000</v>
      </c>
      <c r="C23" s="39"/>
      <c r="D23" s="105">
        <v>155308</v>
      </c>
      <c r="E23" s="105">
        <v>138807</v>
      </c>
      <c r="F23" s="70">
        <f t="shared" si="6"/>
        <v>30.5724409448819</v>
      </c>
      <c r="G23" s="71">
        <f t="shared" si="7"/>
        <v>16501</v>
      </c>
      <c r="H23" s="70">
        <f t="shared" si="8"/>
        <v>11.8877290050214</v>
      </c>
      <c r="I23" s="31">
        <f>D23/D22*100</f>
        <v>18.1404062867929</v>
      </c>
      <c r="J23" s="3"/>
    </row>
    <row r="24" s="1" customFormat="1" ht="21" customHeight="1" spans="1:10">
      <c r="A24" s="26" t="s">
        <v>34</v>
      </c>
      <c r="B24" s="66">
        <v>501000</v>
      </c>
      <c r="C24" s="74"/>
      <c r="D24" s="105">
        <v>191388</v>
      </c>
      <c r="E24" s="105">
        <v>190863</v>
      </c>
      <c r="F24" s="70">
        <f t="shared" si="6"/>
        <v>38.2011976047904</v>
      </c>
      <c r="G24" s="71">
        <f t="shared" si="7"/>
        <v>525</v>
      </c>
      <c r="H24" s="70">
        <f t="shared" si="8"/>
        <v>0.275066408890146</v>
      </c>
      <c r="I24" s="31">
        <f>D24/D22*100</f>
        <v>22.3546506195219</v>
      </c>
      <c r="J24" s="3"/>
    </row>
    <row r="25" s="1" customFormat="1" ht="21" customHeight="1" spans="1:10">
      <c r="A25" s="26" t="s">
        <v>35</v>
      </c>
      <c r="B25" s="66">
        <v>368000</v>
      </c>
      <c r="C25" s="39"/>
      <c r="D25" s="105">
        <v>130420</v>
      </c>
      <c r="E25" s="105">
        <v>128135</v>
      </c>
      <c r="F25" s="70">
        <f t="shared" si="6"/>
        <v>35.4402173913043</v>
      </c>
      <c r="G25" s="71">
        <f t="shared" si="7"/>
        <v>2285</v>
      </c>
      <c r="H25" s="70">
        <f t="shared" si="8"/>
        <v>1.78327545167206</v>
      </c>
      <c r="I25" s="31">
        <f>D25/D22*100</f>
        <v>15.2334186772319</v>
      </c>
      <c r="J25" s="3"/>
    </row>
    <row r="26" s="1" customFormat="1" ht="21" customHeight="1" spans="1:10">
      <c r="A26" s="26" t="s">
        <v>36</v>
      </c>
      <c r="B26" s="66">
        <v>466000</v>
      </c>
      <c r="C26" s="39"/>
      <c r="D26" s="105">
        <v>125960</v>
      </c>
      <c r="E26" s="105">
        <v>120159</v>
      </c>
      <c r="F26" s="70">
        <f t="shared" si="6"/>
        <v>27.0300429184549</v>
      </c>
      <c r="G26" s="71">
        <f t="shared" si="7"/>
        <v>5801</v>
      </c>
      <c r="H26" s="70">
        <f t="shared" si="8"/>
        <v>4.82776987158681</v>
      </c>
      <c r="I26" s="31">
        <f>D26/D22*100</f>
        <v>14.7124782746828</v>
      </c>
      <c r="J26" s="3"/>
    </row>
    <row r="27" s="1" customFormat="1" ht="21" customHeight="1" spans="1:10">
      <c r="A27" s="26" t="s">
        <v>37</v>
      </c>
      <c r="B27" s="66">
        <v>320000</v>
      </c>
      <c r="C27" s="39"/>
      <c r="D27" s="105">
        <v>87500</v>
      </c>
      <c r="E27" s="105">
        <v>76440</v>
      </c>
      <c r="F27" s="70">
        <f t="shared" si="6"/>
        <v>27.34375</v>
      </c>
      <c r="G27" s="71">
        <f t="shared" si="7"/>
        <v>11060</v>
      </c>
      <c r="H27" s="70">
        <f t="shared" si="8"/>
        <v>14.4688644688645</v>
      </c>
      <c r="I27" s="31">
        <f>D27/D22*100</f>
        <v>10.220243323553</v>
      </c>
      <c r="J27" s="3"/>
    </row>
    <row r="28" s="1" customFormat="1" ht="21" customHeight="1" spans="1:10">
      <c r="A28" s="26" t="s">
        <v>38</v>
      </c>
      <c r="B28" s="66">
        <v>50000</v>
      </c>
      <c r="C28" s="39"/>
      <c r="D28" s="105">
        <v>21701</v>
      </c>
      <c r="E28" s="105">
        <v>20718</v>
      </c>
      <c r="F28" s="70">
        <f t="shared" si="6"/>
        <v>43.402</v>
      </c>
      <c r="G28" s="71">
        <f t="shared" si="7"/>
        <v>983</v>
      </c>
      <c r="H28" s="70">
        <f t="shared" si="8"/>
        <v>4.74466647359784</v>
      </c>
      <c r="I28" s="31">
        <f>D28/D22*100</f>
        <v>2.534737147022</v>
      </c>
      <c r="J28" s="3"/>
    </row>
    <row r="29" s="1" customFormat="1" ht="21" customHeight="1" spans="1:10">
      <c r="A29" s="26" t="s">
        <v>39</v>
      </c>
      <c r="B29" s="66">
        <v>28000</v>
      </c>
      <c r="C29" s="39"/>
      <c r="D29" s="104">
        <v>7802</v>
      </c>
      <c r="E29" s="104">
        <v>9749.5</v>
      </c>
      <c r="F29" s="70">
        <f t="shared" si="6"/>
        <v>27.8642857142857</v>
      </c>
      <c r="G29" s="71">
        <f t="shared" si="7"/>
        <v>-1947.5</v>
      </c>
      <c r="H29" s="70">
        <f t="shared" si="8"/>
        <v>-19.9753833529925</v>
      </c>
      <c r="I29" s="31">
        <f>D29/D22*100</f>
        <v>0.91129529611841</v>
      </c>
      <c r="J29" s="3"/>
    </row>
    <row r="30" s="1" customFormat="1" ht="21" customHeight="1" spans="1:10">
      <c r="A30" s="26" t="s">
        <v>40</v>
      </c>
      <c r="B30" s="66">
        <v>380000</v>
      </c>
      <c r="C30" s="39"/>
      <c r="D30" s="104">
        <v>136065</v>
      </c>
      <c r="E30" s="104">
        <v>129794</v>
      </c>
      <c r="F30" s="70">
        <f t="shared" si="6"/>
        <v>35.8065789473684</v>
      </c>
      <c r="G30" s="71">
        <f t="shared" si="7"/>
        <v>6271</v>
      </c>
      <c r="H30" s="70">
        <f t="shared" si="8"/>
        <v>4.83150222660524</v>
      </c>
      <c r="I30" s="31">
        <f>D30/D22*100</f>
        <v>15.8927703750771</v>
      </c>
      <c r="J30" s="3"/>
    </row>
    <row r="31" s="1" customFormat="1" ht="21" customHeight="1" spans="1:10">
      <c r="A31" s="26"/>
      <c r="B31" s="39"/>
      <c r="C31" s="39"/>
      <c r="D31" s="74"/>
      <c r="E31" s="74"/>
      <c r="F31" s="76"/>
      <c r="G31" s="77"/>
      <c r="H31" s="76"/>
      <c r="I31" s="76"/>
      <c r="J31" s="3"/>
    </row>
    <row r="32" s="63" customFormat="1" spans="1:10">
      <c r="A32" s="78" t="s">
        <v>41</v>
      </c>
      <c r="B32" s="78"/>
      <c r="C32" s="78"/>
      <c r="D32" s="78"/>
      <c r="E32" s="78"/>
      <c r="F32" s="78"/>
      <c r="G32" s="78"/>
      <c r="H32" s="78"/>
      <c r="I32" s="78"/>
      <c r="J32" s="78"/>
    </row>
    <row r="33" s="63" customFormat="1" spans="1:10">
      <c r="A33" s="79" t="s">
        <v>53</v>
      </c>
      <c r="B33" s="79"/>
      <c r="C33" s="79"/>
      <c r="D33" s="79"/>
      <c r="E33" s="79"/>
      <c r="F33" s="79"/>
      <c r="G33" s="79"/>
      <c r="H33" s="79"/>
      <c r="I33" s="79"/>
      <c r="J33" s="79"/>
    </row>
    <row r="34" s="63" customFormat="1" spans="1:10">
      <c r="A34" s="80" t="s">
        <v>64</v>
      </c>
      <c r="B34" s="80"/>
      <c r="C34" s="80"/>
      <c r="D34" s="80"/>
      <c r="E34" s="80"/>
      <c r="F34" s="80"/>
      <c r="G34" s="80"/>
      <c r="H34" s="80"/>
      <c r="I34" s="80"/>
      <c r="J34" s="80"/>
    </row>
    <row r="35" s="64" customFormat="1" spans="1:10">
      <c r="A35" s="81" t="s">
        <v>65</v>
      </c>
      <c r="B35" s="81"/>
      <c r="C35" s="81"/>
      <c r="D35" s="81"/>
      <c r="E35" s="81"/>
      <c r="F35" s="81"/>
      <c r="G35" s="81"/>
      <c r="H35" s="81"/>
      <c r="I35" s="81"/>
      <c r="J35" s="81"/>
    </row>
    <row r="36" s="64" customFormat="1" spans="1:10">
      <c r="A36" s="81" t="s">
        <v>66</v>
      </c>
      <c r="B36" s="81"/>
      <c r="C36" s="81"/>
      <c r="D36" s="81"/>
      <c r="E36" s="81"/>
      <c r="F36" s="81"/>
      <c r="G36" s="81"/>
      <c r="H36" s="81"/>
      <c r="I36" s="81"/>
      <c r="J36" s="81"/>
    </row>
    <row r="37" s="64" customFormat="1" spans="1:10">
      <c r="A37" s="81" t="s">
        <v>67</v>
      </c>
      <c r="B37" s="81"/>
      <c r="C37" s="81"/>
      <c r="D37" s="81"/>
      <c r="E37" s="81"/>
      <c r="F37" s="81"/>
      <c r="G37" s="81"/>
      <c r="H37" s="81"/>
      <c r="I37" s="81"/>
      <c r="J37" s="81"/>
    </row>
    <row r="38" s="64" customFormat="1" spans="1:10">
      <c r="A38" s="82" t="s">
        <v>68</v>
      </c>
      <c r="B38" s="82"/>
      <c r="C38" s="82"/>
      <c r="D38" s="82"/>
      <c r="E38" s="82"/>
      <c r="F38" s="82"/>
      <c r="G38" s="82"/>
      <c r="H38" s="82"/>
      <c r="I38" s="82"/>
      <c r="J38" s="82"/>
    </row>
    <row r="39" s="64" customFormat="1" spans="1:10">
      <c r="A39" s="83" t="s">
        <v>69</v>
      </c>
      <c r="B39" s="83"/>
      <c r="C39" s="83"/>
      <c r="D39" s="83"/>
      <c r="E39" s="83"/>
      <c r="F39" s="83"/>
      <c r="G39" s="83"/>
      <c r="H39" s="83"/>
      <c r="I39" s="83"/>
      <c r="J39" s="83"/>
    </row>
    <row r="40" s="64" customFormat="1" spans="1:10">
      <c r="A40" s="82" t="s">
        <v>70</v>
      </c>
      <c r="B40" s="82"/>
      <c r="C40" s="82"/>
      <c r="D40" s="82"/>
      <c r="E40" s="82"/>
      <c r="F40" s="82"/>
      <c r="G40" s="82"/>
      <c r="H40" s="82"/>
      <c r="I40" s="82"/>
      <c r="J40" s="82"/>
    </row>
    <row r="41" s="64" customFormat="1" spans="1:10">
      <c r="A41" s="83" t="s">
        <v>71</v>
      </c>
      <c r="B41" s="83"/>
      <c r="C41" s="83"/>
      <c r="D41" s="83"/>
      <c r="E41" s="83"/>
      <c r="F41" s="83"/>
      <c r="G41" s="83"/>
      <c r="H41" s="83"/>
      <c r="I41" s="83"/>
      <c r="J41" s="83"/>
    </row>
    <row r="42" s="64" customFormat="1" spans="1:10">
      <c r="A42" s="83" t="s">
        <v>72</v>
      </c>
      <c r="B42" s="83"/>
      <c r="C42" s="83"/>
      <c r="D42" s="83"/>
      <c r="E42" s="83"/>
      <c r="F42" s="83"/>
      <c r="G42" s="83"/>
      <c r="H42" s="83"/>
      <c r="I42" s="83"/>
      <c r="J42" s="83"/>
    </row>
    <row r="43" s="64" customFormat="1" spans="1:10">
      <c r="A43" s="83" t="s">
        <v>73</v>
      </c>
      <c r="B43" s="83"/>
      <c r="C43" s="83"/>
      <c r="D43" s="83"/>
      <c r="E43" s="83"/>
      <c r="F43" s="83"/>
      <c r="G43" s="83"/>
      <c r="H43" s="83"/>
      <c r="I43" s="83"/>
      <c r="J43" s="83"/>
    </row>
    <row r="44" s="64" customFormat="1" spans="1:10">
      <c r="A44" s="83" t="s">
        <v>74</v>
      </c>
      <c r="B44" s="83"/>
      <c r="C44" s="83"/>
      <c r="D44" s="83"/>
      <c r="E44" s="83"/>
      <c r="F44" s="83"/>
      <c r="G44" s="83"/>
      <c r="H44" s="83"/>
      <c r="I44" s="83"/>
      <c r="J44" s="83"/>
    </row>
    <row r="45" s="64" customFormat="1" spans="1:10">
      <c r="A45" s="83" t="s">
        <v>75</v>
      </c>
      <c r="B45" s="83"/>
      <c r="C45" s="83"/>
      <c r="D45" s="83"/>
      <c r="E45" s="83"/>
      <c r="F45" s="83"/>
      <c r="G45" s="83"/>
      <c r="H45" s="83"/>
      <c r="I45" s="83"/>
      <c r="J45" s="83"/>
    </row>
    <row r="46" s="64" customFormat="1" spans="1:10">
      <c r="A46" s="83"/>
      <c r="B46" s="83"/>
      <c r="C46" s="83"/>
      <c r="D46" s="83"/>
      <c r="E46" s="83"/>
      <c r="F46" s="83"/>
      <c r="G46" s="83"/>
      <c r="H46" s="83"/>
      <c r="I46" s="83"/>
      <c r="J46" s="83"/>
    </row>
    <row r="47" s="1" customFormat="1" ht="18.75" spans="1:10">
      <c r="A47" s="84" t="s">
        <v>49</v>
      </c>
      <c r="B47" s="85"/>
      <c r="C47" s="85"/>
      <c r="D47" s="85"/>
      <c r="E47" s="85"/>
      <c r="F47" s="86"/>
      <c r="G47" s="87" t="s">
        <v>50</v>
      </c>
      <c r="H47" s="87"/>
      <c r="I47" s="87"/>
      <c r="J47" s="3"/>
    </row>
    <row r="48" s="1" customFormat="1" spans="1:10">
      <c r="A48" s="3"/>
      <c r="B48" s="3"/>
      <c r="C48" s="3"/>
      <c r="D48" s="58"/>
      <c r="E48" s="58"/>
      <c r="F48" s="3"/>
      <c r="G48" s="3"/>
      <c r="H48" s="3"/>
      <c r="I48" s="3"/>
      <c r="J48" s="3"/>
    </row>
    <row r="49" s="1" customFormat="1" spans="1:10">
      <c r="A49" s="3"/>
      <c r="B49" s="3"/>
      <c r="C49" s="3"/>
      <c r="D49" s="58"/>
      <c r="E49" s="58"/>
      <c r="F49" s="3"/>
      <c r="G49" s="3"/>
      <c r="H49" s="3"/>
      <c r="I49" s="3"/>
      <c r="J49" s="3"/>
    </row>
  </sheetData>
  <mergeCells count="24">
    <mergeCell ref="A1:I1"/>
    <mergeCell ref="B2:G2"/>
    <mergeCell ref="H2:I2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G47:I47"/>
    <mergeCell ref="A3:A4"/>
    <mergeCell ref="B3:B4"/>
    <mergeCell ref="C3:C4"/>
    <mergeCell ref="D3:D4"/>
    <mergeCell ref="E3:E4"/>
    <mergeCell ref="F3:F4"/>
  </mergeCells>
  <pageMargins left="0.826388888888889" right="0.0388888888888889" top="1" bottom="1" header="0.5" footer="0.5"/>
  <pageSetup paperSize="12" scale="9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9" workbookViewId="0">
      <selection activeCell="A9" sqref="$A1:$XFD1048576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8.375" style="3" customWidth="1"/>
    <col min="8" max="8" width="9.5" style="3" customWidth="1"/>
    <col min="9" max="9" width="10.625" style="3" customWidth="1"/>
    <col min="10" max="10" width="16.3166666666667" style="3" customWidth="1"/>
    <col min="11" max="16384" width="9" style="1"/>
  </cols>
  <sheetData>
    <row r="1" s="1" customFormat="1" ht="43.5" customHeight="1" spans="1:10">
      <c r="A1" s="4" t="s">
        <v>76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77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9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0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223423</v>
      </c>
      <c r="E5" s="22">
        <f>SUM(E6:E7)</f>
        <v>220471</v>
      </c>
      <c r="F5" s="23">
        <f t="shared" ref="F5:F12" si="0">D5/(B5+C5)*100</f>
        <v>44.5954091816367</v>
      </c>
      <c r="G5" s="24">
        <f t="shared" ref="G5:G12" si="1">D5-E5</f>
        <v>2952</v>
      </c>
      <c r="H5" s="25">
        <f t="shared" ref="H5:H12" si="2">G5/E5*100</f>
        <v>1.33895160814801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186316</v>
      </c>
      <c r="E6" s="30">
        <v>175985</v>
      </c>
      <c r="F6" s="23">
        <f t="shared" si="0"/>
        <v>40.9485714285714</v>
      </c>
      <c r="G6" s="24">
        <f t="shared" si="1"/>
        <v>10331</v>
      </c>
      <c r="H6" s="31">
        <f t="shared" si="2"/>
        <v>5.87038668068301</v>
      </c>
      <c r="I6" s="31">
        <f>D6/D5*100</f>
        <v>83.391593524391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37107</v>
      </c>
      <c r="E7" s="29">
        <v>44486</v>
      </c>
      <c r="F7" s="23">
        <f t="shared" si="0"/>
        <v>80.6673913043478</v>
      </c>
      <c r="G7" s="24">
        <f t="shared" si="1"/>
        <v>-7379</v>
      </c>
      <c r="H7" s="31">
        <f t="shared" si="2"/>
        <v>-16.5872409297307</v>
      </c>
      <c r="I7" s="31">
        <f>D7/D5*100</f>
        <v>16.608406475609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139077</v>
      </c>
      <c r="E8" s="36">
        <v>157440</v>
      </c>
      <c r="F8" s="23">
        <f t="shared" si="0"/>
        <v>42.6616564417178</v>
      </c>
      <c r="G8" s="24">
        <f t="shared" si="1"/>
        <v>-18363</v>
      </c>
      <c r="H8" s="31">
        <f t="shared" si="2"/>
        <v>-11.6634908536585</v>
      </c>
      <c r="I8" s="31">
        <f>D8/D5*100</f>
        <v>62.2482913576489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84346</v>
      </c>
      <c r="E9" s="40">
        <v>63031</v>
      </c>
      <c r="F9" s="31">
        <f t="shared" si="0"/>
        <v>48.1977142857143</v>
      </c>
      <c r="G9" s="24">
        <f t="shared" si="1"/>
        <v>21315</v>
      </c>
      <c r="H9" s="31">
        <f t="shared" si="2"/>
        <v>33.8166933731021</v>
      </c>
      <c r="I9" s="31">
        <f>D9/D5*100</f>
        <v>37.7517086423511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6055</v>
      </c>
      <c r="E10" s="40">
        <v>2063</v>
      </c>
      <c r="F10" s="23">
        <f t="shared" si="0"/>
        <v>100.916666666667</v>
      </c>
      <c r="G10" s="42">
        <f t="shared" si="1"/>
        <v>3992</v>
      </c>
      <c r="H10" s="23">
        <f t="shared" si="2"/>
        <v>193.504604944256</v>
      </c>
      <c r="I10" s="23" t="s">
        <v>21</v>
      </c>
      <c r="J10" s="3"/>
    </row>
    <row r="11" s="1" customFormat="1" ht="21" customHeight="1" spans="1:10">
      <c r="A11" s="41" t="s">
        <v>22</v>
      </c>
      <c r="B11" s="40">
        <v>346062</v>
      </c>
      <c r="C11" s="38">
        <v>31057</v>
      </c>
      <c r="D11" s="43">
        <v>125187</v>
      </c>
      <c r="E11" s="40">
        <v>133806</v>
      </c>
      <c r="F11" s="23">
        <f t="shared" si="0"/>
        <v>33.1956226018843</v>
      </c>
      <c r="G11" s="42">
        <f t="shared" si="1"/>
        <v>-8619</v>
      </c>
      <c r="H11" s="23">
        <f t="shared" si="2"/>
        <v>-6.44141518317564</v>
      </c>
      <c r="I11" s="23" t="s">
        <v>21</v>
      </c>
      <c r="J11" s="3"/>
    </row>
    <row r="12" s="1" customFormat="1" ht="21" customHeight="1" spans="1:10">
      <c r="A12" s="41" t="s">
        <v>23</v>
      </c>
      <c r="B12" s="40">
        <v>187670</v>
      </c>
      <c r="C12" s="38"/>
      <c r="D12" s="40">
        <v>112765</v>
      </c>
      <c r="E12" s="40">
        <v>169979</v>
      </c>
      <c r="F12" s="23">
        <f t="shared" si="0"/>
        <v>60.0868545851761</v>
      </c>
      <c r="G12" s="42">
        <f t="shared" si="1"/>
        <v>-57214</v>
      </c>
      <c r="H12" s="23">
        <f t="shared" si="2"/>
        <v>-33.6594520499591</v>
      </c>
      <c r="I12" s="23" t="s">
        <v>21</v>
      </c>
      <c r="J12" s="3"/>
    </row>
    <row r="13" s="1" customFormat="1" ht="21" customHeight="1" spans="1:10">
      <c r="A13" s="41"/>
      <c r="B13" s="44"/>
      <c r="C13" s="45"/>
      <c r="D13" s="40"/>
      <c r="E13" s="40"/>
      <c r="F13" s="23"/>
      <c r="G13" s="42"/>
      <c r="H13" s="23"/>
      <c r="I13" s="23"/>
      <c r="J13" s="3"/>
    </row>
    <row r="14" s="2" customFormat="1" ht="21" customHeight="1" spans="1:10">
      <c r="A14" s="46" t="s">
        <v>24</v>
      </c>
      <c r="B14" s="29">
        <f>SUM(B15:B20)</f>
        <v>422000</v>
      </c>
      <c r="C14" s="29"/>
      <c r="D14" s="29">
        <f>SUM(D15:D20)</f>
        <v>178676</v>
      </c>
      <c r="E14" s="29">
        <f>SUM(E15:E20)</f>
        <v>165627</v>
      </c>
      <c r="F14" s="47">
        <f t="shared" ref="F14:F20" si="3">D14/(B14+C14)*100</f>
        <v>42.3402843601896</v>
      </c>
      <c r="G14" s="48">
        <f t="shared" ref="G14:G20" si="4">D14-E14</f>
        <v>13049</v>
      </c>
      <c r="H14" s="47">
        <f t="shared" ref="H14:H20" si="5">G14/E14*100</f>
        <v>7.87854637227022</v>
      </c>
      <c r="I14" s="47">
        <f>D14/D5*100</f>
        <v>79.9720709148118</v>
      </c>
      <c r="J14" s="61"/>
    </row>
    <row r="15" s="2" customFormat="1" ht="21" customHeight="1" spans="1:10">
      <c r="A15" s="49" t="s">
        <v>25</v>
      </c>
      <c r="B15" s="50">
        <v>82000</v>
      </c>
      <c r="C15" s="40"/>
      <c r="D15" s="40">
        <v>41306</v>
      </c>
      <c r="E15" s="48">
        <v>26846</v>
      </c>
      <c r="F15" s="47">
        <f t="shared" si="3"/>
        <v>50.3731707317073</v>
      </c>
      <c r="G15" s="48">
        <f t="shared" si="4"/>
        <v>14460</v>
      </c>
      <c r="H15" s="47">
        <f t="shared" si="5"/>
        <v>53.8627728525665</v>
      </c>
      <c r="I15" s="47">
        <f>D15/D5*100</f>
        <v>18.4878011663974</v>
      </c>
      <c r="J15" s="61"/>
    </row>
    <row r="16" s="2" customFormat="1" ht="21" customHeight="1" spans="1:10">
      <c r="A16" s="49" t="s">
        <v>26</v>
      </c>
      <c r="B16" s="50">
        <v>120000</v>
      </c>
      <c r="C16" s="40"/>
      <c r="D16" s="40">
        <v>51282</v>
      </c>
      <c r="E16" s="48">
        <v>32856</v>
      </c>
      <c r="F16" s="47">
        <f t="shared" si="3"/>
        <v>42.735</v>
      </c>
      <c r="G16" s="48">
        <f t="shared" si="4"/>
        <v>18426</v>
      </c>
      <c r="H16" s="47">
        <f t="shared" si="5"/>
        <v>56.0810810810811</v>
      </c>
      <c r="I16" s="47">
        <f>D16/D5*100</f>
        <v>22.9528741445599</v>
      </c>
      <c r="J16" s="61"/>
    </row>
    <row r="17" s="2" customFormat="1" ht="21" customHeight="1" spans="1:10">
      <c r="A17" s="49" t="s">
        <v>27</v>
      </c>
      <c r="B17" s="50">
        <v>16000</v>
      </c>
      <c r="C17" s="40"/>
      <c r="D17" s="40">
        <v>10960</v>
      </c>
      <c r="E17" s="48">
        <v>1771</v>
      </c>
      <c r="F17" s="47">
        <f t="shared" si="3"/>
        <v>68.5</v>
      </c>
      <c r="G17" s="48">
        <f t="shared" si="4"/>
        <v>9189</v>
      </c>
      <c r="H17" s="47">
        <f t="shared" si="5"/>
        <v>518.859401468097</v>
      </c>
      <c r="I17" s="47">
        <f>D17/D5*100</f>
        <v>4.9054931676685</v>
      </c>
      <c r="J17" s="61"/>
    </row>
    <row r="18" s="2" customFormat="1" ht="21" customHeight="1" spans="1:10">
      <c r="A18" s="49" t="s">
        <v>28</v>
      </c>
      <c r="B18" s="50">
        <v>6000</v>
      </c>
      <c r="C18" s="40"/>
      <c r="D18" s="40">
        <v>2943</v>
      </c>
      <c r="E18" s="48">
        <v>1435</v>
      </c>
      <c r="F18" s="47">
        <f t="shared" si="3"/>
        <v>49.05</v>
      </c>
      <c r="G18" s="48">
        <f t="shared" si="4"/>
        <v>1508</v>
      </c>
      <c r="H18" s="47">
        <f t="shared" si="5"/>
        <v>105.087108013937</v>
      </c>
      <c r="I18" s="47">
        <f>D18/D5*100</f>
        <v>1.31723233507741</v>
      </c>
      <c r="J18" s="61"/>
    </row>
    <row r="19" s="2" customFormat="1" ht="21" customHeight="1" spans="1:10">
      <c r="A19" s="89" t="s">
        <v>29</v>
      </c>
      <c r="B19" s="90">
        <v>105000</v>
      </c>
      <c r="C19" s="91"/>
      <c r="D19" s="91">
        <v>42952</v>
      </c>
      <c r="E19" s="92">
        <v>56016</v>
      </c>
      <c r="F19" s="93">
        <f t="shared" si="3"/>
        <v>40.9066666666667</v>
      </c>
      <c r="G19" s="92">
        <f t="shared" si="4"/>
        <v>-13064</v>
      </c>
      <c r="H19" s="93">
        <f t="shared" si="5"/>
        <v>-23.3219080262782</v>
      </c>
      <c r="I19" s="93">
        <f>D19/D5*100</f>
        <v>19.2245203045344</v>
      </c>
      <c r="J19" s="62"/>
    </row>
    <row r="20" s="2" customFormat="1" ht="21" customHeight="1" spans="1:10">
      <c r="A20" s="89" t="s">
        <v>30</v>
      </c>
      <c r="B20" s="90">
        <v>93000</v>
      </c>
      <c r="C20" s="91"/>
      <c r="D20" s="91">
        <v>29233</v>
      </c>
      <c r="E20" s="92">
        <v>46703</v>
      </c>
      <c r="F20" s="93">
        <f t="shared" si="3"/>
        <v>31.4333333333333</v>
      </c>
      <c r="G20" s="92">
        <f t="shared" si="4"/>
        <v>-17470</v>
      </c>
      <c r="H20" s="93">
        <f t="shared" si="5"/>
        <v>-37.4065905830461</v>
      </c>
      <c r="I20" s="93">
        <f>D20/D5*100</f>
        <v>13.0841497965742</v>
      </c>
      <c r="J20" s="62"/>
    </row>
    <row r="21" s="1" customFormat="1" ht="21" customHeight="1" spans="1:10">
      <c r="A21" s="56"/>
      <c r="B21" s="57"/>
      <c r="C21" s="38"/>
      <c r="D21" s="38"/>
      <c r="E21" s="38"/>
      <c r="F21" s="23"/>
      <c r="G21" s="42"/>
      <c r="H21" s="23"/>
      <c r="I21" s="23"/>
      <c r="J21" s="3"/>
    </row>
    <row r="22" s="1" customFormat="1" ht="21" customHeight="1" spans="1:10">
      <c r="A22" s="65" t="s">
        <v>31</v>
      </c>
      <c r="B22" s="66">
        <v>2320000</v>
      </c>
      <c r="C22" s="67"/>
      <c r="D22" s="68">
        <v>1066079.5</v>
      </c>
      <c r="E22" s="68">
        <v>953612</v>
      </c>
      <c r="F22" s="70">
        <f t="shared" ref="F22:F30" si="6">D22/(B22+C22)*100</f>
        <v>45.9517025862069</v>
      </c>
      <c r="G22" s="71">
        <f t="shared" ref="G22:G30" si="7">D22-E22</f>
        <v>112467.5</v>
      </c>
      <c r="H22" s="70">
        <f t="shared" ref="H22:H30" si="8">G22/E22*100</f>
        <v>11.7938427788241</v>
      </c>
      <c r="I22" s="88" t="s">
        <v>32</v>
      </c>
      <c r="J22" s="3"/>
    </row>
    <row r="23" s="1" customFormat="1" ht="21" customHeight="1" spans="1:10">
      <c r="A23" s="26" t="s">
        <v>33</v>
      </c>
      <c r="B23" s="66">
        <v>508000</v>
      </c>
      <c r="C23" s="39"/>
      <c r="D23" s="94">
        <v>213209</v>
      </c>
      <c r="E23" s="94">
        <v>167527</v>
      </c>
      <c r="F23" s="70">
        <f t="shared" si="6"/>
        <v>41.9702755905512</v>
      </c>
      <c r="G23" s="71">
        <f t="shared" si="7"/>
        <v>45682</v>
      </c>
      <c r="H23" s="70">
        <f t="shared" si="8"/>
        <v>27.268440311114</v>
      </c>
      <c r="I23" s="31">
        <f>D23/D22*100</f>
        <v>19.9993527687194</v>
      </c>
      <c r="J23" s="3"/>
    </row>
    <row r="24" s="1" customFormat="1" ht="21" customHeight="1" spans="1:10">
      <c r="A24" s="26" t="s">
        <v>34</v>
      </c>
      <c r="B24" s="66">
        <v>501000</v>
      </c>
      <c r="C24" s="74"/>
      <c r="D24" s="94">
        <v>223423</v>
      </c>
      <c r="E24" s="94">
        <v>220471</v>
      </c>
      <c r="F24" s="70">
        <f t="shared" si="6"/>
        <v>44.5954091816367</v>
      </c>
      <c r="G24" s="71">
        <f t="shared" si="7"/>
        <v>2952</v>
      </c>
      <c r="H24" s="70">
        <f t="shared" si="8"/>
        <v>1.33895160814801</v>
      </c>
      <c r="I24" s="31">
        <f>D24/D22*100</f>
        <v>20.9574426672682</v>
      </c>
      <c r="J24" s="3"/>
    </row>
    <row r="25" s="1" customFormat="1" ht="21" customHeight="1" spans="1:10">
      <c r="A25" s="26" t="s">
        <v>35</v>
      </c>
      <c r="B25" s="66">
        <v>368000</v>
      </c>
      <c r="C25" s="39"/>
      <c r="D25" s="94">
        <v>153637</v>
      </c>
      <c r="E25" s="94">
        <v>151251</v>
      </c>
      <c r="F25" s="70">
        <f t="shared" si="6"/>
        <v>41.7491847826087</v>
      </c>
      <c r="G25" s="71">
        <f t="shared" si="7"/>
        <v>2386</v>
      </c>
      <c r="H25" s="70">
        <f t="shared" si="8"/>
        <v>1.57751023133731</v>
      </c>
      <c r="I25" s="31">
        <f>D25/D22*100</f>
        <v>14.4114017763216</v>
      </c>
      <c r="J25" s="3"/>
    </row>
    <row r="26" s="1" customFormat="1" ht="21" customHeight="1" spans="1:10">
      <c r="A26" s="26" t="s">
        <v>36</v>
      </c>
      <c r="B26" s="66">
        <v>466000</v>
      </c>
      <c r="C26" s="39"/>
      <c r="D26" s="94">
        <v>161131</v>
      </c>
      <c r="E26" s="94">
        <v>149580</v>
      </c>
      <c r="F26" s="70">
        <f t="shared" si="6"/>
        <v>34.5774678111588</v>
      </c>
      <c r="G26" s="71">
        <f t="shared" si="7"/>
        <v>11551</v>
      </c>
      <c r="H26" s="70">
        <f t="shared" si="8"/>
        <v>7.72228907607969</v>
      </c>
      <c r="I26" s="31">
        <f>D26/D22*100</f>
        <v>15.1143512280276</v>
      </c>
      <c r="J26" s="3"/>
    </row>
    <row r="27" s="1" customFormat="1" ht="21" customHeight="1" spans="1:10">
      <c r="A27" s="26" t="s">
        <v>37</v>
      </c>
      <c r="B27" s="66">
        <v>320000</v>
      </c>
      <c r="C27" s="39"/>
      <c r="D27" s="94">
        <v>125809</v>
      </c>
      <c r="E27" s="94">
        <v>82146</v>
      </c>
      <c r="F27" s="70">
        <f t="shared" si="6"/>
        <v>39.3153125</v>
      </c>
      <c r="G27" s="71">
        <f t="shared" si="7"/>
        <v>43663</v>
      </c>
      <c r="H27" s="70">
        <f t="shared" si="8"/>
        <v>53.1529228446912</v>
      </c>
      <c r="I27" s="31">
        <f>D27/D22*100</f>
        <v>11.8010898811955</v>
      </c>
      <c r="J27" s="3"/>
    </row>
    <row r="28" s="1" customFormat="1" ht="21" customHeight="1" spans="1:10">
      <c r="A28" s="26" t="s">
        <v>38</v>
      </c>
      <c r="B28" s="66">
        <v>50000</v>
      </c>
      <c r="C28" s="39"/>
      <c r="D28" s="94">
        <v>25450</v>
      </c>
      <c r="E28" s="94">
        <v>23546</v>
      </c>
      <c r="F28" s="70">
        <f t="shared" si="6"/>
        <v>50.9</v>
      </c>
      <c r="G28" s="71">
        <f t="shared" si="7"/>
        <v>1904</v>
      </c>
      <c r="H28" s="70">
        <f t="shared" si="8"/>
        <v>8.08629915909284</v>
      </c>
      <c r="I28" s="31">
        <f>D28/D22*100</f>
        <v>2.38725160740827</v>
      </c>
      <c r="J28" s="3"/>
    </row>
    <row r="29" s="1" customFormat="1" ht="21" customHeight="1" spans="1:10">
      <c r="A29" s="26" t="s">
        <v>39</v>
      </c>
      <c r="B29" s="66">
        <v>28000</v>
      </c>
      <c r="C29" s="39"/>
      <c r="D29" s="68">
        <v>9025</v>
      </c>
      <c r="E29" s="68">
        <v>10565.5</v>
      </c>
      <c r="F29" s="70">
        <f t="shared" si="6"/>
        <v>32.2321428571429</v>
      </c>
      <c r="G29" s="71">
        <f t="shared" si="7"/>
        <v>-1540.5</v>
      </c>
      <c r="H29" s="70">
        <f t="shared" si="8"/>
        <v>-14.5804741848469</v>
      </c>
      <c r="I29" s="31">
        <f>D29/D22*100</f>
        <v>0.846559754689965</v>
      </c>
      <c r="J29" s="3"/>
    </row>
    <row r="30" s="1" customFormat="1" ht="21" customHeight="1" spans="1:10">
      <c r="A30" s="26" t="s">
        <v>40</v>
      </c>
      <c r="B30" s="66">
        <v>380000</v>
      </c>
      <c r="C30" s="39"/>
      <c r="D30" s="68">
        <v>154395.5</v>
      </c>
      <c r="E30" s="68">
        <v>148525.5</v>
      </c>
      <c r="F30" s="70">
        <f t="shared" si="6"/>
        <v>40.6303947368421</v>
      </c>
      <c r="G30" s="71">
        <f t="shared" si="7"/>
        <v>5870</v>
      </c>
      <c r="H30" s="70">
        <f t="shared" si="8"/>
        <v>3.95218329512441</v>
      </c>
      <c r="I30" s="31">
        <f>D30/D22*100</f>
        <v>14.4825503163695</v>
      </c>
      <c r="J30" s="3"/>
    </row>
    <row r="31" s="1" customFormat="1" ht="21" customHeight="1" spans="1:10">
      <c r="A31" s="26"/>
      <c r="B31" s="39"/>
      <c r="C31" s="39"/>
      <c r="D31" s="74"/>
      <c r="E31" s="74"/>
      <c r="F31" s="76"/>
      <c r="G31" s="77"/>
      <c r="H31" s="76"/>
      <c r="I31" s="76"/>
      <c r="J31" s="3"/>
    </row>
    <row r="32" s="63" customFormat="1" spans="1:10">
      <c r="A32" s="78" t="s">
        <v>78</v>
      </c>
      <c r="B32" s="78"/>
      <c r="C32" s="78"/>
      <c r="D32" s="78"/>
      <c r="E32" s="78"/>
      <c r="F32" s="78"/>
      <c r="G32" s="78"/>
      <c r="H32" s="78"/>
      <c r="I32" s="78"/>
      <c r="J32" s="78"/>
    </row>
    <row r="33" s="63" customFormat="1" spans="1:10">
      <c r="A33" s="79" t="s">
        <v>79</v>
      </c>
      <c r="B33" s="79"/>
      <c r="C33" s="79"/>
      <c r="D33" s="79"/>
      <c r="E33" s="79"/>
      <c r="F33" s="79"/>
      <c r="G33" s="79"/>
      <c r="H33" s="79"/>
      <c r="I33" s="79"/>
      <c r="J33" s="79"/>
    </row>
    <row r="34" s="63" customFormat="1" spans="1:10">
      <c r="A34" s="80" t="s">
        <v>80</v>
      </c>
      <c r="B34" s="80"/>
      <c r="C34" s="80"/>
      <c r="D34" s="80"/>
      <c r="E34" s="80"/>
      <c r="F34" s="80"/>
      <c r="G34" s="80"/>
      <c r="H34" s="80"/>
      <c r="I34" s="80"/>
      <c r="J34" s="80"/>
    </row>
    <row r="35" s="64" customFormat="1" spans="1:10">
      <c r="A35" s="81" t="s">
        <v>81</v>
      </c>
      <c r="B35" s="81"/>
      <c r="C35" s="81"/>
      <c r="D35" s="81"/>
      <c r="E35" s="81"/>
      <c r="F35" s="81"/>
      <c r="G35" s="81"/>
      <c r="H35" s="81"/>
      <c r="I35" s="81"/>
      <c r="J35" s="81"/>
    </row>
    <row r="36" s="64" customFormat="1" spans="1:10">
      <c r="A36" s="81" t="s">
        <v>82</v>
      </c>
      <c r="B36" s="81"/>
      <c r="C36" s="81"/>
      <c r="D36" s="81"/>
      <c r="E36" s="81"/>
      <c r="F36" s="81"/>
      <c r="G36" s="81"/>
      <c r="H36" s="81"/>
      <c r="I36" s="81"/>
      <c r="J36" s="81"/>
    </row>
    <row r="37" s="64" customFormat="1" spans="1:10">
      <c r="A37" s="81" t="s">
        <v>83</v>
      </c>
      <c r="B37" s="81"/>
      <c r="C37" s="81"/>
      <c r="D37" s="81"/>
      <c r="E37" s="81"/>
      <c r="F37" s="81"/>
      <c r="G37" s="81"/>
      <c r="H37" s="81"/>
      <c r="I37" s="81"/>
      <c r="J37" s="81"/>
    </row>
    <row r="38" s="64" customFormat="1" spans="1:10">
      <c r="A38" s="82" t="s">
        <v>84</v>
      </c>
      <c r="B38" s="82"/>
      <c r="C38" s="82"/>
      <c r="D38" s="82"/>
      <c r="E38" s="82"/>
      <c r="F38" s="82"/>
      <c r="G38" s="82"/>
      <c r="H38" s="82"/>
      <c r="I38" s="82"/>
      <c r="J38" s="82"/>
    </row>
    <row r="39" s="64" customFormat="1" spans="1:10">
      <c r="A39" s="83" t="s">
        <v>85</v>
      </c>
      <c r="B39" s="83"/>
      <c r="C39" s="83"/>
      <c r="D39" s="83"/>
      <c r="E39" s="83"/>
      <c r="F39" s="83"/>
      <c r="G39" s="83"/>
      <c r="H39" s="83"/>
      <c r="I39" s="83"/>
      <c r="J39" s="83"/>
    </row>
    <row r="40" s="64" customFormat="1" spans="1:10">
      <c r="A40" s="82" t="s">
        <v>86</v>
      </c>
      <c r="B40" s="82"/>
      <c r="C40" s="82"/>
      <c r="D40" s="82"/>
      <c r="E40" s="82"/>
      <c r="F40" s="82"/>
      <c r="G40" s="82"/>
      <c r="H40" s="82"/>
      <c r="I40" s="82"/>
      <c r="J40" s="82"/>
    </row>
    <row r="41" s="64" customFormat="1" spans="1:10">
      <c r="A41" s="83" t="s">
        <v>87</v>
      </c>
      <c r="B41" s="83"/>
      <c r="C41" s="83"/>
      <c r="D41" s="83"/>
      <c r="E41" s="83"/>
      <c r="F41" s="83"/>
      <c r="G41" s="83"/>
      <c r="H41" s="83"/>
      <c r="I41" s="83"/>
      <c r="J41" s="83"/>
    </row>
    <row r="42" s="64" customFormat="1" spans="1:10">
      <c r="A42" s="83" t="s">
        <v>88</v>
      </c>
      <c r="B42" s="83"/>
      <c r="C42" s="83"/>
      <c r="D42" s="83"/>
      <c r="E42" s="83"/>
      <c r="F42" s="83"/>
      <c r="G42" s="83"/>
      <c r="H42" s="83"/>
      <c r="I42" s="83"/>
      <c r="J42" s="83"/>
    </row>
    <row r="43" s="64" customFormat="1" spans="1:10">
      <c r="A43" s="83" t="s">
        <v>89</v>
      </c>
      <c r="B43" s="83"/>
      <c r="C43" s="83"/>
      <c r="D43" s="83"/>
      <c r="E43" s="83"/>
      <c r="F43" s="83"/>
      <c r="G43" s="83"/>
      <c r="H43" s="83"/>
      <c r="I43" s="83"/>
      <c r="J43" s="83"/>
    </row>
    <row r="44" s="64" customFormat="1" spans="1:10">
      <c r="A44" s="83" t="s">
        <v>90</v>
      </c>
      <c r="B44" s="83"/>
      <c r="C44" s="83"/>
      <c r="D44" s="83"/>
      <c r="E44" s="83"/>
      <c r="F44" s="83"/>
      <c r="G44" s="83"/>
      <c r="H44" s="83"/>
      <c r="I44" s="83"/>
      <c r="J44" s="83"/>
    </row>
    <row r="45" s="64" customFormat="1" spans="1:10">
      <c r="A45" s="83" t="s">
        <v>91</v>
      </c>
      <c r="B45" s="83"/>
      <c r="C45" s="83"/>
      <c r="D45" s="83"/>
      <c r="E45" s="83"/>
      <c r="F45" s="83"/>
      <c r="G45" s="83"/>
      <c r="H45" s="83"/>
      <c r="I45" s="83"/>
      <c r="J45" s="83"/>
    </row>
    <row r="46" s="64" customFormat="1" spans="1:10">
      <c r="A46" s="83" t="s">
        <v>92</v>
      </c>
      <c r="B46" s="83"/>
      <c r="C46" s="83"/>
      <c r="D46" s="83"/>
      <c r="E46" s="83"/>
      <c r="F46" s="83"/>
      <c r="G46" s="83"/>
      <c r="H46" s="83"/>
      <c r="I46" s="83"/>
      <c r="J46" s="83"/>
    </row>
    <row r="47" s="64" customFormat="1" spans="1:10">
      <c r="A47" s="83"/>
      <c r="B47" s="83"/>
      <c r="C47" s="83"/>
      <c r="D47" s="83"/>
      <c r="E47" s="83"/>
      <c r="F47" s="83"/>
      <c r="G47" s="83"/>
      <c r="H47" s="83"/>
      <c r="I47" s="83"/>
      <c r="J47" s="83"/>
    </row>
    <row r="48" s="1" customFormat="1" ht="18.75" spans="1:10">
      <c r="A48" s="84" t="s">
        <v>49</v>
      </c>
      <c r="B48" s="85"/>
      <c r="C48" s="85"/>
      <c r="D48" s="85"/>
      <c r="E48" s="85"/>
      <c r="F48" s="86"/>
      <c r="G48" s="87" t="s">
        <v>50</v>
      </c>
      <c r="H48" s="87"/>
      <c r="I48" s="87"/>
      <c r="J48" s="3"/>
    </row>
    <row r="49" s="1" customFormat="1" spans="1:10">
      <c r="A49" s="3"/>
      <c r="B49" s="3"/>
      <c r="C49" s="3"/>
      <c r="D49" s="58"/>
      <c r="E49" s="58"/>
      <c r="F49" s="3"/>
      <c r="G49" s="3"/>
      <c r="H49" s="3"/>
      <c r="I49" s="3"/>
      <c r="J49" s="3"/>
    </row>
    <row r="50" s="1" customFormat="1" spans="1:10">
      <c r="A50" s="3"/>
      <c r="B50" s="3"/>
      <c r="C50" s="3"/>
      <c r="D50" s="58"/>
      <c r="E50" s="58"/>
      <c r="F50" s="3"/>
      <c r="G50" s="3"/>
      <c r="H50" s="3"/>
      <c r="I50" s="3"/>
      <c r="J50" s="3"/>
    </row>
  </sheetData>
  <mergeCells count="25">
    <mergeCell ref="A1:I1"/>
    <mergeCell ref="B2:G2"/>
    <mergeCell ref="H2:I2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G48:I48"/>
    <mergeCell ref="A3:A4"/>
    <mergeCell ref="B3:B4"/>
    <mergeCell ref="C3:C4"/>
    <mergeCell ref="D3:D4"/>
    <mergeCell ref="E3:E4"/>
    <mergeCell ref="F3:F4"/>
  </mergeCells>
  <pageMargins left="0.75" right="0.0784722222222222" top="0.590277777777778" bottom="0.550694444444444" header="0.5" footer="0.5"/>
  <pageSetup paperSize="12" scale="9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31" workbookViewId="0">
      <selection activeCell="A1" sqref="$A1:$XFD1048576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8.375" style="3" customWidth="1"/>
    <col min="8" max="8" width="9.5" style="3" customWidth="1"/>
    <col min="9" max="9" width="10.625" style="3" customWidth="1"/>
    <col min="10" max="10" width="16.3166666666667" style="3" customWidth="1"/>
    <col min="11" max="16384" width="9" style="1"/>
  </cols>
  <sheetData>
    <row r="1" s="1" customFormat="1" ht="43.5" customHeight="1" spans="1:10">
      <c r="A1" s="4" t="s">
        <v>93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94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9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0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273065</v>
      </c>
      <c r="E5" s="22">
        <f>SUM(E6:E7)</f>
        <v>248377</v>
      </c>
      <c r="F5" s="23">
        <f t="shared" ref="F5:F12" si="0">D5/(B5+C5)*100</f>
        <v>54.5039920159681</v>
      </c>
      <c r="G5" s="24">
        <f t="shared" ref="G5:G12" si="1">D5-E5</f>
        <v>24688</v>
      </c>
      <c r="H5" s="25">
        <f t="shared" ref="H5:H12" si="2">G5/E5*100</f>
        <v>9.93972871884273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222774</v>
      </c>
      <c r="E6" s="30">
        <v>195663</v>
      </c>
      <c r="F6" s="23">
        <f t="shared" si="0"/>
        <v>48.9613186813187</v>
      </c>
      <c r="G6" s="24">
        <f t="shared" si="1"/>
        <v>27111</v>
      </c>
      <c r="H6" s="31">
        <f t="shared" si="2"/>
        <v>13.8559666365128</v>
      </c>
      <c r="I6" s="31">
        <f>D6/D5*100</f>
        <v>81.5827733323568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50291</v>
      </c>
      <c r="E7" s="29">
        <v>52714</v>
      </c>
      <c r="F7" s="23">
        <f t="shared" si="0"/>
        <v>109.328260869565</v>
      </c>
      <c r="G7" s="24">
        <f t="shared" si="1"/>
        <v>-2423</v>
      </c>
      <c r="H7" s="31">
        <f t="shared" si="2"/>
        <v>-4.59650187805896</v>
      </c>
      <c r="I7" s="31">
        <f>D7/D5*100</f>
        <v>18.4172266676432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170745</v>
      </c>
      <c r="E8" s="36">
        <v>176585</v>
      </c>
      <c r="F8" s="23">
        <f t="shared" si="0"/>
        <v>52.3757668711656</v>
      </c>
      <c r="G8" s="24">
        <f t="shared" si="1"/>
        <v>-5840</v>
      </c>
      <c r="H8" s="31">
        <f t="shared" si="2"/>
        <v>-3.30718917235326</v>
      </c>
      <c r="I8" s="31">
        <f>D8/D5*100</f>
        <v>62.5290681705821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102320</v>
      </c>
      <c r="E9" s="40">
        <v>71792</v>
      </c>
      <c r="F9" s="31">
        <f t="shared" si="0"/>
        <v>58.4685714285714</v>
      </c>
      <c r="G9" s="24">
        <f t="shared" si="1"/>
        <v>30528</v>
      </c>
      <c r="H9" s="31">
        <f t="shared" si="2"/>
        <v>42.5228437708937</v>
      </c>
      <c r="I9" s="31">
        <f>D9/D5*100</f>
        <v>37.4709318294179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9963</v>
      </c>
      <c r="E10" s="40">
        <v>2259</v>
      </c>
      <c r="F10" s="23">
        <f t="shared" si="0"/>
        <v>166.05</v>
      </c>
      <c r="G10" s="42">
        <f t="shared" si="1"/>
        <v>7704</v>
      </c>
      <c r="H10" s="23">
        <f t="shared" si="2"/>
        <v>341.035856573705</v>
      </c>
      <c r="I10" s="23" t="s">
        <v>21</v>
      </c>
      <c r="J10" s="3"/>
    </row>
    <row r="11" s="1" customFormat="1" ht="21" customHeight="1" spans="1:10">
      <c r="A11" s="41" t="s">
        <v>22</v>
      </c>
      <c r="B11" s="40">
        <v>346062</v>
      </c>
      <c r="C11" s="38">
        <v>32837</v>
      </c>
      <c r="D11" s="43">
        <v>149804</v>
      </c>
      <c r="E11" s="40">
        <v>153376</v>
      </c>
      <c r="F11" s="23">
        <f t="shared" si="0"/>
        <v>39.5366575261481</v>
      </c>
      <c r="G11" s="42">
        <f t="shared" si="1"/>
        <v>-3572</v>
      </c>
      <c r="H11" s="23">
        <f t="shared" si="2"/>
        <v>-2.32891717087419</v>
      </c>
      <c r="I11" s="23" t="s">
        <v>21</v>
      </c>
      <c r="J11" s="3"/>
    </row>
    <row r="12" s="1" customFormat="1" ht="21" customHeight="1" spans="1:10">
      <c r="A12" s="41" t="s">
        <v>23</v>
      </c>
      <c r="B12" s="40">
        <v>187670</v>
      </c>
      <c r="C12" s="38"/>
      <c r="D12" s="40">
        <v>139773</v>
      </c>
      <c r="E12" s="40">
        <v>199134</v>
      </c>
      <c r="F12" s="23">
        <f t="shared" si="0"/>
        <v>74.4780732136197</v>
      </c>
      <c r="G12" s="42">
        <f t="shared" si="1"/>
        <v>-59361</v>
      </c>
      <c r="H12" s="23">
        <f t="shared" si="2"/>
        <v>-29.8095754617494</v>
      </c>
      <c r="I12" s="23" t="s">
        <v>21</v>
      </c>
      <c r="J12" s="3"/>
    </row>
    <row r="13" s="1" customFormat="1" ht="21" customHeight="1" spans="1:10">
      <c r="A13" s="41"/>
      <c r="B13" s="44"/>
      <c r="C13" s="45"/>
      <c r="D13" s="40"/>
      <c r="E13" s="40"/>
      <c r="F13" s="23"/>
      <c r="G13" s="42"/>
      <c r="H13" s="23"/>
      <c r="I13" s="23"/>
      <c r="J13" s="3"/>
    </row>
    <row r="14" s="2" customFormat="1" ht="21" customHeight="1" spans="1:10">
      <c r="A14" s="46" t="s">
        <v>24</v>
      </c>
      <c r="B14" s="29">
        <f>SUM(B15:B20)</f>
        <v>422000</v>
      </c>
      <c r="C14" s="29"/>
      <c r="D14" s="29">
        <f>SUM(D15:D20)</f>
        <v>213077</v>
      </c>
      <c r="E14" s="29">
        <f>SUM(E15:E20)</f>
        <v>182959</v>
      </c>
      <c r="F14" s="47">
        <f t="shared" ref="F14:F20" si="3">D14/(B14+C14)*100</f>
        <v>50.4921800947867</v>
      </c>
      <c r="G14" s="48">
        <f t="shared" ref="G14:G20" si="4">D14-E14</f>
        <v>30118</v>
      </c>
      <c r="H14" s="47">
        <f t="shared" ref="H14:H20" si="5">G14/E14*100</f>
        <v>16.4616116179035</v>
      </c>
      <c r="I14" s="47">
        <f>D14/D5*100</f>
        <v>78.031604196803</v>
      </c>
      <c r="J14" s="61"/>
    </row>
    <row r="15" s="2" customFormat="1" ht="21" customHeight="1" spans="1:10">
      <c r="A15" s="49" t="s">
        <v>25</v>
      </c>
      <c r="B15" s="50">
        <v>82000</v>
      </c>
      <c r="C15" s="40"/>
      <c r="D15" s="40">
        <v>46363</v>
      </c>
      <c r="E15" s="48">
        <v>30476</v>
      </c>
      <c r="F15" s="47">
        <f t="shared" si="3"/>
        <v>56.540243902439</v>
      </c>
      <c r="G15" s="48">
        <f t="shared" si="4"/>
        <v>15887</v>
      </c>
      <c r="H15" s="47">
        <f t="shared" si="5"/>
        <v>52.1295445596535</v>
      </c>
      <c r="I15" s="47">
        <f>D15/D5*100</f>
        <v>16.9787413253255</v>
      </c>
      <c r="J15" s="61"/>
    </row>
    <row r="16" s="2" customFormat="1" ht="21" customHeight="1" spans="1:10">
      <c r="A16" s="49" t="s">
        <v>26</v>
      </c>
      <c r="B16" s="50">
        <v>120000</v>
      </c>
      <c r="C16" s="40"/>
      <c r="D16" s="40">
        <v>59032</v>
      </c>
      <c r="E16" s="48">
        <v>38684</v>
      </c>
      <c r="F16" s="47">
        <f t="shared" si="3"/>
        <v>49.1933333333333</v>
      </c>
      <c r="G16" s="48">
        <f t="shared" si="4"/>
        <v>20348</v>
      </c>
      <c r="H16" s="47">
        <f t="shared" si="5"/>
        <v>52.6005583703857</v>
      </c>
      <c r="I16" s="47">
        <f>D16/D5*100</f>
        <v>21.6182960101075</v>
      </c>
      <c r="J16" s="61"/>
    </row>
    <row r="17" s="2" customFormat="1" ht="21" customHeight="1" spans="1:10">
      <c r="A17" s="49" t="s">
        <v>27</v>
      </c>
      <c r="B17" s="50">
        <v>16000</v>
      </c>
      <c r="C17" s="40"/>
      <c r="D17" s="40">
        <v>12132</v>
      </c>
      <c r="E17" s="48">
        <v>16</v>
      </c>
      <c r="F17" s="47">
        <f t="shared" si="3"/>
        <v>75.825</v>
      </c>
      <c r="G17" s="48">
        <f t="shared" si="4"/>
        <v>12116</v>
      </c>
      <c r="H17" s="47">
        <f t="shared" si="5"/>
        <v>75725</v>
      </c>
      <c r="I17" s="47">
        <f>D17/D5*100</f>
        <v>4.44289821104865</v>
      </c>
      <c r="J17" s="61"/>
    </row>
    <row r="18" s="2" customFormat="1" ht="21" customHeight="1" spans="1:10">
      <c r="A18" s="49" t="s">
        <v>28</v>
      </c>
      <c r="B18" s="50">
        <v>6000</v>
      </c>
      <c r="C18" s="40"/>
      <c r="D18" s="40">
        <v>3211</v>
      </c>
      <c r="E18" s="48">
        <v>1689</v>
      </c>
      <c r="F18" s="47">
        <f t="shared" si="3"/>
        <v>53.5166666666667</v>
      </c>
      <c r="G18" s="48">
        <f t="shared" si="4"/>
        <v>1522</v>
      </c>
      <c r="H18" s="47">
        <f t="shared" si="5"/>
        <v>90.1124925991711</v>
      </c>
      <c r="I18" s="47">
        <f>D18/D5*100</f>
        <v>1.17591049750059</v>
      </c>
      <c r="J18" s="61"/>
    </row>
    <row r="19" s="2" customFormat="1" ht="21" customHeight="1" spans="1:10">
      <c r="A19" s="51" t="s">
        <v>29</v>
      </c>
      <c r="B19" s="52">
        <v>105000</v>
      </c>
      <c r="C19" s="53"/>
      <c r="D19" s="53">
        <v>54893</v>
      </c>
      <c r="E19" s="54">
        <v>60660</v>
      </c>
      <c r="F19" s="55">
        <f t="shared" si="3"/>
        <v>52.2790476190476</v>
      </c>
      <c r="G19" s="54">
        <f t="shared" si="4"/>
        <v>-5767</v>
      </c>
      <c r="H19" s="55">
        <f t="shared" si="5"/>
        <v>-9.50708869106495</v>
      </c>
      <c r="I19" s="55">
        <f>D19/D5*100</f>
        <v>20.1025396883526</v>
      </c>
      <c r="J19" s="62"/>
    </row>
    <row r="20" s="2" customFormat="1" ht="21" customHeight="1" spans="1:10">
      <c r="A20" s="51" t="s">
        <v>30</v>
      </c>
      <c r="B20" s="52">
        <v>93000</v>
      </c>
      <c r="C20" s="53"/>
      <c r="D20" s="53">
        <v>37446</v>
      </c>
      <c r="E20" s="54">
        <v>51434</v>
      </c>
      <c r="F20" s="55">
        <f t="shared" si="3"/>
        <v>40.2645161290323</v>
      </c>
      <c r="G20" s="54">
        <f t="shared" si="4"/>
        <v>-13988</v>
      </c>
      <c r="H20" s="55">
        <f t="shared" si="5"/>
        <v>-27.1960181980791</v>
      </c>
      <c r="I20" s="55">
        <f>D20/D5*100</f>
        <v>13.7132184644682</v>
      </c>
      <c r="J20" s="62"/>
    </row>
    <row r="21" s="1" customFormat="1" ht="21" customHeight="1" spans="1:10">
      <c r="A21" s="56"/>
      <c r="B21" s="57"/>
      <c r="C21" s="38"/>
      <c r="D21" s="38"/>
      <c r="E21" s="38"/>
      <c r="F21" s="23"/>
      <c r="G21" s="42"/>
      <c r="H21" s="23"/>
      <c r="I21" s="23"/>
      <c r="J21" s="3"/>
    </row>
    <row r="22" s="1" customFormat="1" ht="21" customHeight="1" spans="1:10">
      <c r="A22" s="65" t="s">
        <v>31</v>
      </c>
      <c r="B22" s="66">
        <v>2320000</v>
      </c>
      <c r="C22" s="67"/>
      <c r="D22" s="68">
        <v>1254622.5</v>
      </c>
      <c r="E22" s="69">
        <v>1119499.5</v>
      </c>
      <c r="F22" s="70">
        <f t="shared" ref="F22:F30" si="6">D22/(B22+C22)*100</f>
        <v>54.0785560344828</v>
      </c>
      <c r="G22" s="71">
        <f t="shared" ref="G22:G30" si="7">D22-E22</f>
        <v>135123</v>
      </c>
      <c r="H22" s="70">
        <f t="shared" ref="H22:H30" si="8">G22/E22*100</f>
        <v>12.0699473291413</v>
      </c>
      <c r="I22" s="88" t="s">
        <v>32</v>
      </c>
      <c r="J22" s="3"/>
    </row>
    <row r="23" s="1" customFormat="1" ht="21" customHeight="1" spans="1:10">
      <c r="A23" s="26" t="s">
        <v>33</v>
      </c>
      <c r="B23" s="66">
        <v>508000</v>
      </c>
      <c r="C23" s="39"/>
      <c r="D23" s="72">
        <v>247241</v>
      </c>
      <c r="E23" s="73">
        <v>207648</v>
      </c>
      <c r="F23" s="70">
        <f t="shared" si="6"/>
        <v>48.6694881889764</v>
      </c>
      <c r="G23" s="71">
        <f t="shared" si="7"/>
        <v>39593</v>
      </c>
      <c r="H23" s="70">
        <f t="shared" si="8"/>
        <v>19.0673640006164</v>
      </c>
      <c r="I23" s="31">
        <f>D23/D22*100</f>
        <v>19.7064057116782</v>
      </c>
      <c r="J23" s="3"/>
    </row>
    <row r="24" s="1" customFormat="1" ht="21" customHeight="1" spans="1:10">
      <c r="A24" s="26" t="s">
        <v>34</v>
      </c>
      <c r="B24" s="66">
        <v>501000</v>
      </c>
      <c r="C24" s="74"/>
      <c r="D24" s="72">
        <v>273065</v>
      </c>
      <c r="E24" s="73">
        <v>248377</v>
      </c>
      <c r="F24" s="70">
        <f t="shared" si="6"/>
        <v>54.5039920159681</v>
      </c>
      <c r="G24" s="71">
        <f t="shared" si="7"/>
        <v>24688</v>
      </c>
      <c r="H24" s="70">
        <f t="shared" si="8"/>
        <v>9.93972871884273</v>
      </c>
      <c r="I24" s="31">
        <f>D24/D22*100</f>
        <v>21.7647140873051</v>
      </c>
      <c r="J24" s="3"/>
    </row>
    <row r="25" s="1" customFormat="1" ht="21" customHeight="1" spans="1:10">
      <c r="A25" s="26" t="s">
        <v>35</v>
      </c>
      <c r="B25" s="66">
        <v>368000</v>
      </c>
      <c r="C25" s="39"/>
      <c r="D25" s="72">
        <v>176417</v>
      </c>
      <c r="E25" s="73">
        <v>170420</v>
      </c>
      <c r="F25" s="70">
        <f t="shared" si="6"/>
        <v>47.939402173913</v>
      </c>
      <c r="G25" s="71">
        <f t="shared" si="7"/>
        <v>5997</v>
      </c>
      <c r="H25" s="70">
        <f t="shared" si="8"/>
        <v>3.51895317451003</v>
      </c>
      <c r="I25" s="31">
        <f>D25/D22*100</f>
        <v>14.0613610867014</v>
      </c>
      <c r="J25" s="3"/>
    </row>
    <row r="26" s="1" customFormat="1" ht="21" customHeight="1" spans="1:10">
      <c r="A26" s="26" t="s">
        <v>36</v>
      </c>
      <c r="B26" s="66">
        <v>466000</v>
      </c>
      <c r="C26" s="39"/>
      <c r="D26" s="72">
        <v>188793</v>
      </c>
      <c r="E26" s="73">
        <v>171901</v>
      </c>
      <c r="F26" s="70">
        <f t="shared" si="6"/>
        <v>40.5135193133047</v>
      </c>
      <c r="G26" s="71">
        <f t="shared" si="7"/>
        <v>16892</v>
      </c>
      <c r="H26" s="70">
        <f t="shared" si="8"/>
        <v>9.82658623277351</v>
      </c>
      <c r="I26" s="31">
        <f>D26/D22*100</f>
        <v>15.0477932605226</v>
      </c>
      <c r="J26" s="3"/>
    </row>
    <row r="27" s="1" customFormat="1" ht="21" customHeight="1" spans="1:10">
      <c r="A27" s="26" t="s">
        <v>37</v>
      </c>
      <c r="B27" s="66">
        <v>320000</v>
      </c>
      <c r="C27" s="39"/>
      <c r="D27" s="72">
        <v>146611</v>
      </c>
      <c r="E27" s="73">
        <v>102710</v>
      </c>
      <c r="F27" s="70">
        <f t="shared" si="6"/>
        <v>45.8159375</v>
      </c>
      <c r="G27" s="71">
        <f t="shared" si="7"/>
        <v>43901</v>
      </c>
      <c r="H27" s="70">
        <f t="shared" si="8"/>
        <v>42.7426735468796</v>
      </c>
      <c r="I27" s="31">
        <f>D27/D22*100</f>
        <v>11.685666405632</v>
      </c>
      <c r="J27" s="3"/>
    </row>
    <row r="28" s="1" customFormat="1" ht="21" customHeight="1" spans="1:10">
      <c r="A28" s="26" t="s">
        <v>38</v>
      </c>
      <c r="B28" s="66">
        <v>50000</v>
      </c>
      <c r="C28" s="39"/>
      <c r="D28" s="72">
        <v>30733</v>
      </c>
      <c r="E28" s="73">
        <v>23312</v>
      </c>
      <c r="F28" s="70">
        <f t="shared" si="6"/>
        <v>61.466</v>
      </c>
      <c r="G28" s="71">
        <f t="shared" si="7"/>
        <v>7421</v>
      </c>
      <c r="H28" s="70">
        <f t="shared" si="8"/>
        <v>31.8333905284832</v>
      </c>
      <c r="I28" s="31">
        <f>D28/D22*100</f>
        <v>2.44958144780601</v>
      </c>
      <c r="J28" s="3"/>
    </row>
    <row r="29" s="1" customFormat="1" ht="21" customHeight="1" spans="1:10">
      <c r="A29" s="26" t="s">
        <v>39</v>
      </c>
      <c r="B29" s="66">
        <v>28000</v>
      </c>
      <c r="C29" s="39"/>
      <c r="D29" s="75">
        <v>11297.5</v>
      </c>
      <c r="E29" s="69">
        <v>10358</v>
      </c>
      <c r="F29" s="70">
        <f t="shared" si="6"/>
        <v>40.3482142857143</v>
      </c>
      <c r="G29" s="71">
        <f t="shared" si="7"/>
        <v>939.5</v>
      </c>
      <c r="H29" s="70">
        <f t="shared" si="8"/>
        <v>9.07028383857888</v>
      </c>
      <c r="I29" s="31">
        <f>D29/D22*100</f>
        <v>0.90047006171179</v>
      </c>
      <c r="J29" s="3"/>
    </row>
    <row r="30" s="1" customFormat="1" ht="21" customHeight="1" spans="1:10">
      <c r="A30" s="26" t="s">
        <v>40</v>
      </c>
      <c r="B30" s="66">
        <v>380000</v>
      </c>
      <c r="C30" s="39"/>
      <c r="D30" s="75">
        <v>180465</v>
      </c>
      <c r="E30" s="69">
        <v>184773.5</v>
      </c>
      <c r="F30" s="70">
        <f t="shared" si="6"/>
        <v>47.4907894736842</v>
      </c>
      <c r="G30" s="71">
        <f t="shared" si="7"/>
        <v>-4308.5</v>
      </c>
      <c r="H30" s="70">
        <f t="shared" si="8"/>
        <v>-2.33177376625977</v>
      </c>
      <c r="I30" s="31">
        <f>D30/D22*100</f>
        <v>14.3840079386429</v>
      </c>
      <c r="J30" s="3"/>
    </row>
    <row r="31" s="1" customFormat="1" ht="21" customHeight="1" spans="1:10">
      <c r="A31" s="26"/>
      <c r="B31" s="39"/>
      <c r="C31" s="39"/>
      <c r="D31" s="74"/>
      <c r="E31" s="74"/>
      <c r="F31" s="76"/>
      <c r="G31" s="77"/>
      <c r="H31" s="76"/>
      <c r="I31" s="76"/>
      <c r="J31" s="3"/>
    </row>
    <row r="32" s="63" customFormat="1" spans="1:10">
      <c r="A32" s="78" t="s">
        <v>78</v>
      </c>
      <c r="B32" s="78"/>
      <c r="C32" s="78"/>
      <c r="D32" s="78"/>
      <c r="E32" s="78"/>
      <c r="F32" s="78"/>
      <c r="G32" s="78"/>
      <c r="H32" s="78"/>
      <c r="I32" s="78"/>
      <c r="J32" s="78"/>
    </row>
    <row r="33" s="63" customFormat="1" spans="1:10">
      <c r="A33" s="79" t="s">
        <v>79</v>
      </c>
      <c r="B33" s="79"/>
      <c r="C33" s="79"/>
      <c r="D33" s="79"/>
      <c r="E33" s="79"/>
      <c r="F33" s="79"/>
      <c r="G33" s="79"/>
      <c r="H33" s="79"/>
      <c r="I33" s="79"/>
      <c r="J33" s="79"/>
    </row>
    <row r="34" s="63" customFormat="1" spans="1:10">
      <c r="A34" s="80" t="s">
        <v>95</v>
      </c>
      <c r="B34" s="80"/>
      <c r="C34" s="80"/>
      <c r="D34" s="80"/>
      <c r="E34" s="80"/>
      <c r="F34" s="80"/>
      <c r="G34" s="80"/>
      <c r="H34" s="80"/>
      <c r="I34" s="80"/>
      <c r="J34" s="80"/>
    </row>
    <row r="35" s="64" customFormat="1" spans="1:10">
      <c r="A35" s="81" t="s">
        <v>96</v>
      </c>
      <c r="B35" s="81"/>
      <c r="C35" s="81"/>
      <c r="D35" s="81"/>
      <c r="E35" s="81"/>
      <c r="F35" s="81"/>
      <c r="G35" s="81"/>
      <c r="H35" s="81"/>
      <c r="I35" s="81"/>
      <c r="J35" s="81"/>
    </row>
    <row r="36" s="64" customFormat="1" spans="1:10">
      <c r="A36" s="81" t="s">
        <v>97</v>
      </c>
      <c r="B36" s="81"/>
      <c r="C36" s="81"/>
      <c r="D36" s="81"/>
      <c r="E36" s="81"/>
      <c r="F36" s="81"/>
      <c r="G36" s="81"/>
      <c r="H36" s="81"/>
      <c r="I36" s="81"/>
      <c r="J36" s="81"/>
    </row>
    <row r="37" s="64" customFormat="1" spans="1:10">
      <c r="A37" s="81" t="s">
        <v>98</v>
      </c>
      <c r="B37" s="81"/>
      <c r="C37" s="81"/>
      <c r="D37" s="81"/>
      <c r="E37" s="81"/>
      <c r="F37" s="81"/>
      <c r="G37" s="81"/>
      <c r="H37" s="81"/>
      <c r="I37" s="81"/>
      <c r="J37" s="81"/>
    </row>
    <row r="38" s="64" customFormat="1" spans="1:10">
      <c r="A38" s="82" t="s">
        <v>99</v>
      </c>
      <c r="B38" s="82"/>
      <c r="C38" s="82"/>
      <c r="D38" s="82"/>
      <c r="E38" s="82"/>
      <c r="F38" s="82"/>
      <c r="G38" s="82"/>
      <c r="H38" s="82"/>
      <c r="I38" s="82"/>
      <c r="J38" s="82"/>
    </row>
    <row r="39" s="64" customFormat="1" spans="1:10">
      <c r="A39" s="83" t="s">
        <v>100</v>
      </c>
      <c r="B39" s="83"/>
      <c r="C39" s="83"/>
      <c r="D39" s="83"/>
      <c r="E39" s="83"/>
      <c r="F39" s="83"/>
      <c r="G39" s="83"/>
      <c r="H39" s="83"/>
      <c r="I39" s="83"/>
      <c r="J39" s="83"/>
    </row>
    <row r="40" s="64" customFormat="1" spans="1:10">
      <c r="A40" s="82" t="s">
        <v>101</v>
      </c>
      <c r="B40" s="82"/>
      <c r="C40" s="82"/>
      <c r="D40" s="82"/>
      <c r="E40" s="82"/>
      <c r="F40" s="82"/>
      <c r="G40" s="82"/>
      <c r="H40" s="82"/>
      <c r="I40" s="82"/>
      <c r="J40" s="82"/>
    </row>
    <row r="41" s="64" customFormat="1" spans="1:10">
      <c r="A41" s="83" t="s">
        <v>102</v>
      </c>
      <c r="B41" s="83"/>
      <c r="C41" s="83"/>
      <c r="D41" s="83"/>
      <c r="E41" s="83"/>
      <c r="F41" s="83"/>
      <c r="G41" s="83"/>
      <c r="H41" s="83"/>
      <c r="I41" s="83"/>
      <c r="J41" s="83"/>
    </row>
    <row r="42" s="64" customFormat="1" spans="1:10">
      <c r="A42" s="83" t="s">
        <v>103</v>
      </c>
      <c r="B42" s="83"/>
      <c r="C42" s="83"/>
      <c r="D42" s="83"/>
      <c r="E42" s="83"/>
      <c r="F42" s="83"/>
      <c r="G42" s="83"/>
      <c r="H42" s="83"/>
      <c r="I42" s="83"/>
      <c r="J42" s="83"/>
    </row>
    <row r="43" s="64" customFormat="1" spans="1:10">
      <c r="A43" s="83" t="s">
        <v>104</v>
      </c>
      <c r="B43" s="83"/>
      <c r="C43" s="83"/>
      <c r="D43" s="83"/>
      <c r="E43" s="83"/>
      <c r="F43" s="83"/>
      <c r="G43" s="83"/>
      <c r="H43" s="83"/>
      <c r="I43" s="83"/>
      <c r="J43" s="83"/>
    </row>
    <row r="44" s="64" customFormat="1" spans="1:10">
      <c r="A44" s="83" t="s">
        <v>105</v>
      </c>
      <c r="B44" s="83"/>
      <c r="C44" s="83"/>
      <c r="D44" s="83"/>
      <c r="E44" s="83"/>
      <c r="F44" s="83"/>
      <c r="G44" s="83"/>
      <c r="H44" s="83"/>
      <c r="I44" s="83"/>
      <c r="J44" s="83"/>
    </row>
    <row r="45" s="64" customFormat="1" spans="1:10">
      <c r="A45" s="83" t="s">
        <v>106</v>
      </c>
      <c r="B45" s="83"/>
      <c r="C45" s="83"/>
      <c r="D45" s="83"/>
      <c r="E45" s="83"/>
      <c r="F45" s="83"/>
      <c r="G45" s="83"/>
      <c r="H45" s="83"/>
      <c r="I45" s="83"/>
      <c r="J45" s="83"/>
    </row>
    <row r="46" s="64" customFormat="1" spans="1:10">
      <c r="A46" s="83" t="s">
        <v>107</v>
      </c>
      <c r="B46" s="83"/>
      <c r="C46" s="83"/>
      <c r="D46" s="83"/>
      <c r="E46" s="83"/>
      <c r="F46" s="83"/>
      <c r="G46" s="83"/>
      <c r="H46" s="83"/>
      <c r="I46" s="83"/>
      <c r="J46" s="83"/>
    </row>
    <row r="47" s="64" customFormat="1" spans="1:10">
      <c r="A47" s="83" t="s">
        <v>108</v>
      </c>
      <c r="B47" s="83"/>
      <c r="C47" s="83"/>
      <c r="D47" s="83"/>
      <c r="E47" s="83"/>
      <c r="F47" s="83"/>
      <c r="G47" s="83"/>
      <c r="H47" s="83"/>
      <c r="I47" s="83"/>
      <c r="J47" s="83"/>
    </row>
    <row r="48" s="64" customFormat="1" spans="1:10">
      <c r="A48" s="83"/>
      <c r="B48" s="83"/>
      <c r="C48" s="83"/>
      <c r="D48" s="83"/>
      <c r="E48" s="83"/>
      <c r="F48" s="83"/>
      <c r="G48" s="83"/>
      <c r="H48" s="83"/>
      <c r="I48" s="83"/>
      <c r="J48" s="83"/>
    </row>
    <row r="49" s="1" customFormat="1" ht="18.75" spans="1:10">
      <c r="A49" s="84" t="s">
        <v>49</v>
      </c>
      <c r="B49" s="85"/>
      <c r="C49" s="85"/>
      <c r="D49" s="85"/>
      <c r="E49" s="85"/>
      <c r="F49" s="86"/>
      <c r="G49" s="87" t="s">
        <v>50</v>
      </c>
      <c r="H49" s="87"/>
      <c r="I49" s="87"/>
      <c r="J49" s="3"/>
    </row>
    <row r="50" s="1" customFormat="1" spans="1:10">
      <c r="A50" s="3"/>
      <c r="B50" s="3"/>
      <c r="C50" s="3"/>
      <c r="D50" s="58"/>
      <c r="E50" s="58"/>
      <c r="F50" s="3"/>
      <c r="G50" s="3"/>
      <c r="H50" s="3"/>
      <c r="I50" s="3"/>
      <c r="J50" s="3"/>
    </row>
    <row r="51" s="1" customFormat="1" spans="1:10">
      <c r="A51" s="3"/>
      <c r="B51" s="3"/>
      <c r="C51" s="3"/>
      <c r="D51" s="58"/>
      <c r="E51" s="58"/>
      <c r="F51" s="3"/>
      <c r="G51" s="3"/>
      <c r="H51" s="3"/>
      <c r="I51" s="3"/>
      <c r="J51" s="3"/>
    </row>
  </sheetData>
  <mergeCells count="26">
    <mergeCell ref="A1:I1"/>
    <mergeCell ref="B2:G2"/>
    <mergeCell ref="H2:I2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G49:I49"/>
    <mergeCell ref="A3:A4"/>
    <mergeCell ref="B3:B4"/>
    <mergeCell ref="C3:C4"/>
    <mergeCell ref="D3:D4"/>
    <mergeCell ref="E3:E4"/>
    <mergeCell ref="F3:F4"/>
  </mergeCells>
  <pageMargins left="0.75" right="0.472222222222222" top="1" bottom="0.66875" header="0.5" footer="0.5"/>
  <pageSetup paperSize="12" scale="9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3" sqref="E3:E4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8.875" style="3" customWidth="1"/>
    <col min="8" max="8" width="9.5" style="3" customWidth="1"/>
    <col min="9" max="9" width="10.625" style="3" customWidth="1"/>
    <col min="10" max="10" width="16.3166666666667" style="3" customWidth="1"/>
    <col min="11" max="16384" width="9" style="1"/>
  </cols>
  <sheetData>
    <row r="1" s="1" customFormat="1" ht="43.5" customHeight="1" spans="1:10">
      <c r="A1" s="4" t="s">
        <v>109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110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59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0" t="s">
        <v>14</v>
      </c>
      <c r="J4" s="3"/>
    </row>
    <row r="5" s="1" customFormat="1" ht="21" customHeight="1" spans="1:10">
      <c r="A5" s="19" t="s">
        <v>15</v>
      </c>
      <c r="B5" s="20">
        <v>501000</v>
      </c>
      <c r="C5" s="21"/>
      <c r="D5" s="22">
        <f>SUM(D6:D7)</f>
        <v>318054</v>
      </c>
      <c r="E5" s="22">
        <f>SUM(E6:E7)</f>
        <v>295294</v>
      </c>
      <c r="F5" s="23">
        <f t="shared" ref="F5:F12" si="0">D5/(B5+C5)*100</f>
        <v>63.4838323353293</v>
      </c>
      <c r="G5" s="24">
        <f t="shared" ref="G5:G12" si="1">D5-E5</f>
        <v>22760</v>
      </c>
      <c r="H5" s="25">
        <f t="shared" ref="H5:H12" si="2">G5/E5*100</f>
        <v>7.70757279186167</v>
      </c>
      <c r="I5" s="25">
        <v>100</v>
      </c>
      <c r="J5" s="3"/>
    </row>
    <row r="6" s="1" customFormat="1" ht="21" customHeight="1" spans="1:10">
      <c r="A6" s="26" t="s">
        <v>16</v>
      </c>
      <c r="B6" s="27">
        <v>455000</v>
      </c>
      <c r="C6" s="28"/>
      <c r="D6" s="29">
        <v>246362</v>
      </c>
      <c r="E6" s="30">
        <v>236984</v>
      </c>
      <c r="F6" s="23">
        <f t="shared" si="0"/>
        <v>54.1454945054945</v>
      </c>
      <c r="G6" s="24">
        <f t="shared" si="1"/>
        <v>9378</v>
      </c>
      <c r="H6" s="31">
        <f t="shared" si="2"/>
        <v>3.95722918002903</v>
      </c>
      <c r="I6" s="31">
        <f>D6/D5*100</f>
        <v>77.4591735994517</v>
      </c>
      <c r="J6" s="3"/>
    </row>
    <row r="7" s="1" customFormat="1" ht="21" customHeight="1" spans="1:10">
      <c r="A7" s="32" t="s">
        <v>17</v>
      </c>
      <c r="B7" s="27">
        <v>46000</v>
      </c>
      <c r="C7" s="28"/>
      <c r="D7" s="29">
        <v>71692</v>
      </c>
      <c r="E7" s="29">
        <v>58310</v>
      </c>
      <c r="F7" s="23">
        <f t="shared" si="0"/>
        <v>155.852173913043</v>
      </c>
      <c r="G7" s="24">
        <f t="shared" si="1"/>
        <v>13382</v>
      </c>
      <c r="H7" s="31">
        <f t="shared" si="2"/>
        <v>22.9497513291031</v>
      </c>
      <c r="I7" s="31">
        <f>D7/D5*100</f>
        <v>22.5408264005483</v>
      </c>
      <c r="J7" s="3"/>
    </row>
    <row r="8" s="1" customFormat="1" ht="21" customHeight="1" spans="1:10">
      <c r="A8" s="33" t="s">
        <v>18</v>
      </c>
      <c r="B8" s="34">
        <v>326000</v>
      </c>
      <c r="C8" s="35"/>
      <c r="D8" s="36">
        <v>205871</v>
      </c>
      <c r="E8" s="36">
        <v>205546</v>
      </c>
      <c r="F8" s="23">
        <f t="shared" si="0"/>
        <v>63.1506134969325</v>
      </c>
      <c r="G8" s="24">
        <f t="shared" si="1"/>
        <v>325</v>
      </c>
      <c r="H8" s="31">
        <f t="shared" si="2"/>
        <v>0.158115458340226</v>
      </c>
      <c r="I8" s="31">
        <f>D8/D5*100</f>
        <v>64.7283165751728</v>
      </c>
      <c r="J8" s="3"/>
    </row>
    <row r="9" s="1" customFormat="1" ht="21" customHeight="1" spans="1:10">
      <c r="A9" s="37" t="s">
        <v>19</v>
      </c>
      <c r="B9" s="38">
        <v>175000</v>
      </c>
      <c r="C9" s="39"/>
      <c r="D9" s="40">
        <v>112183</v>
      </c>
      <c r="E9" s="40">
        <v>89748</v>
      </c>
      <c r="F9" s="31">
        <f t="shared" si="0"/>
        <v>64.1045714285714</v>
      </c>
      <c r="G9" s="24">
        <f t="shared" si="1"/>
        <v>22435</v>
      </c>
      <c r="H9" s="31">
        <f t="shared" si="2"/>
        <v>24.9977715380844</v>
      </c>
      <c r="I9" s="31">
        <f>D9/D5*100</f>
        <v>35.2716834248272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10993</v>
      </c>
      <c r="E10" s="40">
        <v>2295</v>
      </c>
      <c r="F10" s="23">
        <f t="shared" si="0"/>
        <v>183.216666666667</v>
      </c>
      <c r="G10" s="42">
        <f t="shared" si="1"/>
        <v>8698</v>
      </c>
      <c r="H10" s="23">
        <f t="shared" si="2"/>
        <v>378.997821350763</v>
      </c>
      <c r="I10" s="23" t="s">
        <v>21</v>
      </c>
      <c r="J10" s="3"/>
    </row>
    <row r="11" s="1" customFormat="1" ht="21" customHeight="1" spans="1:10">
      <c r="A11" s="41" t="s">
        <v>22</v>
      </c>
      <c r="B11" s="40">
        <v>346062</v>
      </c>
      <c r="C11" s="38">
        <v>33469</v>
      </c>
      <c r="D11" s="43">
        <v>194346</v>
      </c>
      <c r="E11" s="40">
        <v>205410</v>
      </c>
      <c r="F11" s="23">
        <f t="shared" si="0"/>
        <v>51.2068842861321</v>
      </c>
      <c r="G11" s="42">
        <f t="shared" si="1"/>
        <v>-11064</v>
      </c>
      <c r="H11" s="23">
        <f t="shared" si="2"/>
        <v>-5.38630056959252</v>
      </c>
      <c r="I11" s="23" t="s">
        <v>21</v>
      </c>
      <c r="J11" s="3"/>
    </row>
    <row r="12" s="1" customFormat="1" ht="21" customHeight="1" spans="1:10">
      <c r="A12" s="41" t="s">
        <v>23</v>
      </c>
      <c r="B12" s="40">
        <v>187670</v>
      </c>
      <c r="C12" s="38"/>
      <c r="D12" s="40">
        <v>159180</v>
      </c>
      <c r="E12" s="40">
        <v>262681</v>
      </c>
      <c r="F12" s="23">
        <f t="shared" si="0"/>
        <v>84.8190973517344</v>
      </c>
      <c r="G12" s="42">
        <f t="shared" si="1"/>
        <v>-103501</v>
      </c>
      <c r="H12" s="23">
        <f t="shared" si="2"/>
        <v>-39.4017839128068</v>
      </c>
      <c r="I12" s="23" t="s">
        <v>21</v>
      </c>
      <c r="J12" s="3"/>
    </row>
    <row r="13" s="1" customFormat="1" ht="21" customHeight="1" spans="1:10">
      <c r="A13" s="41"/>
      <c r="B13" s="44"/>
      <c r="C13" s="45"/>
      <c r="D13" s="40"/>
      <c r="E13" s="40"/>
      <c r="F13" s="23"/>
      <c r="G13" s="42"/>
      <c r="H13" s="23"/>
      <c r="I13" s="23"/>
      <c r="J13" s="3"/>
    </row>
    <row r="14" s="2" customFormat="1" ht="21" customHeight="1" spans="1:10">
      <c r="A14" s="46" t="s">
        <v>24</v>
      </c>
      <c r="B14" s="29">
        <f>SUM(B15:B20)</f>
        <v>422000</v>
      </c>
      <c r="C14" s="29"/>
      <c r="D14" s="29">
        <f>SUM(D15:D20)</f>
        <v>234576</v>
      </c>
      <c r="E14" s="29">
        <f>SUM(E15:E20)</f>
        <v>222558</v>
      </c>
      <c r="F14" s="47">
        <f t="shared" ref="F14:F20" si="3">D14/(B14+C14)*100</f>
        <v>55.5867298578199</v>
      </c>
      <c r="G14" s="48">
        <f t="shared" ref="G14:G20" si="4">D14-E14</f>
        <v>12018</v>
      </c>
      <c r="H14" s="47">
        <f t="shared" ref="H14:H20" si="5">G14/E14*100</f>
        <v>5.39994068961799</v>
      </c>
      <c r="I14" s="47">
        <f>D14/D5*100</f>
        <v>73.7535135543021</v>
      </c>
      <c r="J14" s="61"/>
    </row>
    <row r="15" s="2" customFormat="1" ht="21" customHeight="1" spans="1:10">
      <c r="A15" s="49" t="s">
        <v>25</v>
      </c>
      <c r="B15" s="50">
        <v>82000</v>
      </c>
      <c r="C15" s="40"/>
      <c r="D15" s="40">
        <v>48921</v>
      </c>
      <c r="E15" s="48">
        <v>45871</v>
      </c>
      <c r="F15" s="47">
        <f t="shared" si="3"/>
        <v>59.659756097561</v>
      </c>
      <c r="G15" s="48">
        <f t="shared" si="4"/>
        <v>3050</v>
      </c>
      <c r="H15" s="47">
        <f t="shared" si="5"/>
        <v>6.64908111878965</v>
      </c>
      <c r="I15" s="47">
        <f>D15/D5*100</f>
        <v>15.3813503367353</v>
      </c>
      <c r="J15" s="61"/>
    </row>
    <row r="16" s="2" customFormat="1" ht="21" customHeight="1" spans="1:10">
      <c r="A16" s="49" t="s">
        <v>26</v>
      </c>
      <c r="B16" s="50">
        <v>120000</v>
      </c>
      <c r="C16" s="40"/>
      <c r="D16" s="40">
        <v>64673</v>
      </c>
      <c r="E16" s="48">
        <v>52738</v>
      </c>
      <c r="F16" s="47">
        <f t="shared" si="3"/>
        <v>53.8941666666667</v>
      </c>
      <c r="G16" s="48">
        <f t="shared" si="4"/>
        <v>11935</v>
      </c>
      <c r="H16" s="47">
        <f t="shared" si="5"/>
        <v>22.630740642421</v>
      </c>
      <c r="I16" s="47">
        <f>D16/D5*100</f>
        <v>20.3339684456099</v>
      </c>
      <c r="J16" s="61"/>
    </row>
    <row r="17" s="2" customFormat="1" ht="21" customHeight="1" spans="1:10">
      <c r="A17" s="49" t="s">
        <v>27</v>
      </c>
      <c r="B17" s="50">
        <v>16000</v>
      </c>
      <c r="C17" s="40"/>
      <c r="D17" s="40">
        <v>13345</v>
      </c>
      <c r="E17" s="48">
        <v>979</v>
      </c>
      <c r="F17" s="47">
        <f t="shared" si="3"/>
        <v>83.40625</v>
      </c>
      <c r="G17" s="48">
        <f t="shared" si="4"/>
        <v>12366</v>
      </c>
      <c r="H17" s="47">
        <f t="shared" si="5"/>
        <v>1263.12563840654</v>
      </c>
      <c r="I17" s="47">
        <f>D17/D5*100</f>
        <v>4.19582838134405</v>
      </c>
      <c r="J17" s="61"/>
    </row>
    <row r="18" s="2" customFormat="1" ht="21" customHeight="1" spans="1:10">
      <c r="A18" s="49" t="s">
        <v>28</v>
      </c>
      <c r="B18" s="50">
        <v>6000</v>
      </c>
      <c r="C18" s="40"/>
      <c r="D18" s="40">
        <v>3453</v>
      </c>
      <c r="E18" s="48">
        <v>1796</v>
      </c>
      <c r="F18" s="47">
        <f t="shared" si="3"/>
        <v>57.55</v>
      </c>
      <c r="G18" s="48">
        <f t="shared" si="4"/>
        <v>1657</v>
      </c>
      <c r="H18" s="47">
        <f t="shared" si="5"/>
        <v>92.260579064588</v>
      </c>
      <c r="I18" s="47">
        <f>D18/D5*100</f>
        <v>1.08566469844743</v>
      </c>
      <c r="J18" s="61"/>
    </row>
    <row r="19" s="2" customFormat="1" ht="21" customHeight="1" spans="1:10">
      <c r="A19" s="51" t="s">
        <v>29</v>
      </c>
      <c r="B19" s="52">
        <v>105000</v>
      </c>
      <c r="C19" s="53"/>
      <c r="D19" s="53">
        <v>61226</v>
      </c>
      <c r="E19" s="54">
        <v>63737</v>
      </c>
      <c r="F19" s="55">
        <f t="shared" si="3"/>
        <v>58.3104761904762</v>
      </c>
      <c r="G19" s="54">
        <f t="shared" si="4"/>
        <v>-2511</v>
      </c>
      <c r="H19" s="55">
        <f t="shared" si="5"/>
        <v>-3.9396269043099</v>
      </c>
      <c r="I19" s="55">
        <f>D19/D5*100</f>
        <v>19.2501902192709</v>
      </c>
      <c r="J19" s="62"/>
    </row>
    <row r="20" s="2" customFormat="1" ht="21" customHeight="1" spans="1:10">
      <c r="A20" s="51" t="s">
        <v>30</v>
      </c>
      <c r="B20" s="52">
        <v>93000</v>
      </c>
      <c r="C20" s="53"/>
      <c r="D20" s="53">
        <v>42958</v>
      </c>
      <c r="E20" s="54">
        <v>57437</v>
      </c>
      <c r="F20" s="55">
        <f t="shared" si="3"/>
        <v>46.1913978494624</v>
      </c>
      <c r="G20" s="54">
        <f t="shared" si="4"/>
        <v>-14479</v>
      </c>
      <c r="H20" s="55">
        <f t="shared" si="5"/>
        <v>-25.2084893013214</v>
      </c>
      <c r="I20" s="55">
        <f>D20/D5*100</f>
        <v>13.5065114728945</v>
      </c>
      <c r="J20" s="62"/>
    </row>
    <row r="21" s="1" customFormat="1" ht="21" customHeight="1" spans="1:10">
      <c r="A21" s="56"/>
      <c r="B21" s="57"/>
      <c r="C21" s="38"/>
      <c r="D21" s="38"/>
      <c r="E21" s="38"/>
      <c r="F21" s="23"/>
      <c r="G21" s="42"/>
      <c r="H21" s="23"/>
      <c r="I21" s="23"/>
      <c r="J21" s="3"/>
    </row>
    <row r="22" s="1" customFormat="1" spans="1:10">
      <c r="A22" s="3"/>
      <c r="B22" s="3"/>
      <c r="C22" s="3"/>
      <c r="D22" s="58"/>
      <c r="E22" s="58"/>
      <c r="F22" s="3"/>
      <c r="G22" s="3"/>
      <c r="H22" s="3"/>
      <c r="I22" s="3"/>
      <c r="J22" s="3"/>
    </row>
    <row r="23" s="1" customFormat="1" spans="1:10">
      <c r="A23" s="3"/>
      <c r="B23" s="3"/>
      <c r="C23" s="3"/>
      <c r="D23" s="58"/>
      <c r="E23" s="58"/>
      <c r="F23" s="3"/>
      <c r="G23" s="3"/>
      <c r="H23" s="3"/>
      <c r="I23" s="3"/>
      <c r="J23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904861111111111" right="0.236111111111111" top="1" bottom="1" header="0.5" footer="0.5"/>
  <pageSetup paperSize="12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2023.1</vt:lpstr>
      <vt:lpstr>2023.2</vt:lpstr>
      <vt:lpstr>2023.3</vt:lpstr>
      <vt:lpstr>2023.4</vt:lpstr>
      <vt:lpstr>2023.5</vt:lpstr>
      <vt:lpstr>2023.6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2023-02-14T08:43:00Z</dcterms:created>
  <dcterms:modified xsi:type="dcterms:W3CDTF">2023-07-10T03:51:20Z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F9751BE643354C0B973DCCEF67D9A44C_13</vt:lpwstr>
  </property>
  <property fmtid="{D5CDD505-2E9C-101B-9397-08002B2CF9AE}" pid="3" name="KSOProductBuildVer">
    <vt:lpwstr>2052-11.1.0.14309</vt:lpwstr>
  </property>
</Properties>
</file>